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0650" activeTab="1"/>
  </bookViews>
  <sheets>
    <sheet name="求人管理簿（H29～R7） " sheetId="11" r:id="rId1"/>
    <sheet name="求人管理簿  (R7)" sheetId="9" r:id="rId2"/>
    <sheet name="求職管理簿 " sheetId="10" r:id="rId3"/>
    <sheet name="登録事業所管理簿" sheetId="1" r:id="rId4"/>
  </sheets>
  <externalReferences>
    <externalReference r:id="rId5"/>
    <externalReference r:id="rId6"/>
    <externalReference r:id="rId7"/>
    <externalReference r:id="rId8"/>
  </externalReferences>
  <definedNames>
    <definedName name="国">[3]Sheet3!$A$1:$A$100</definedName>
    <definedName name="国" localSheetId="1">[1]Sheet3!$A$1:$A$100</definedName>
    <definedName name="中分類１">[3]Sheet2!$A$1:$A$81</definedName>
    <definedName name="中分類１" localSheetId="1">[1]Sheet2!$A$1:$A$81</definedName>
    <definedName name="_xlnm.Print_Area" localSheetId="3">登録事業所管理簿!$B$1:$N$55</definedName>
    <definedName name="_xlnm.Print_Titles" localSheetId="3">登録事業所管理簿!$2:$3</definedName>
    <definedName name="_xlnm.Print_Area" localSheetId="1">'求人管理簿  (R7)'!$B$141:$U$202</definedName>
    <definedName name="_xlnm.Print_Titles" localSheetId="1">'求人管理簿  (R7)'!$1:$4</definedName>
    <definedName name="_xlnm.Print_Area" localSheetId="2">'求職管理簿 '!$A$1:$Y$240</definedName>
    <definedName name="_xlnm.Print_Titles" localSheetId="0">'求人管理簿（H29～R7） '!$1:$4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<sst xmlns="http://schemas.openxmlformats.org/spreadsheetml/2006/main" xmlns:r="http://schemas.openxmlformats.org/officeDocument/2006/relationships" count="2012" uniqueCount="2012">
  <si>
    <t>081-0295</t>
  </si>
  <si>
    <t>有限会社おかもと鹿追</t>
    <rPh sb="0" eb="4">
      <t>ユウゲンガイシャ</t>
    </rPh>
    <rPh sb="8" eb="9">
      <t>シカ</t>
    </rPh>
    <rPh sb="9" eb="10">
      <t>オ</t>
    </rPh>
    <phoneticPr fontId="3"/>
  </si>
  <si>
    <t>求人数</t>
    <rPh sb="0" eb="2">
      <t>キュウジン</t>
    </rPh>
    <rPh sb="2" eb="3">
      <t>スウ</t>
    </rPh>
    <phoneticPr fontId="3"/>
  </si>
  <si>
    <t>2021.4.13</t>
  </si>
  <si>
    <t>byouin@town.shikaoi.lg.jp</t>
  </si>
  <si>
    <t>採否結果</t>
    <rPh sb="0" eb="2">
      <t>サイヒ</t>
    </rPh>
    <rPh sb="2" eb="4">
      <t>ケッカ</t>
    </rPh>
    <phoneticPr fontId="3"/>
  </si>
  <si>
    <t>S23.11</t>
  </si>
  <si>
    <t>酪農業</t>
    <rPh sb="0" eb="2">
      <t>ラクノウ</t>
    </rPh>
    <rPh sb="2" eb="3">
      <t>ギョウ</t>
    </rPh>
    <phoneticPr fontId="3"/>
  </si>
  <si>
    <t>30-31</t>
  </si>
  <si>
    <t>・鹿追貨物
・ＴＴＫ</t>
    <rPh sb="1" eb="3">
      <t>シカオイ</t>
    </rPh>
    <rPh sb="3" eb="5">
      <t>カモツ</t>
    </rPh>
    <phoneticPr fontId="3"/>
  </si>
  <si>
    <t>北海道
（主に十勝管内）</t>
  </si>
  <si>
    <t>様式第５号（第７条関係）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</si>
  <si>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8：00～16：45（休憩12:00～13:00）、休日週2日</t>
  </si>
  <si>
    <t>株）ホットスプリング</t>
    <rPh sb="0" eb="1">
      <t>カブ</t>
    </rPh>
    <phoneticPr fontId="3"/>
  </si>
  <si>
    <t>30-18</t>
  </si>
  <si>
    <t>8:00～17:00　休憩10:00～15:00
1日最低2時間以上の就労</t>
    <rPh sb="11" eb="13">
      <t>キュウケイ</t>
    </rPh>
    <rPh sb="26" eb="27">
      <t>ニチ</t>
    </rPh>
    <rPh sb="27" eb="29">
      <t>サイテイ</t>
    </rPh>
    <rPh sb="30" eb="32">
      <t>ジカン</t>
    </rPh>
    <rPh sb="32" eb="34">
      <t>イジョウ</t>
    </rPh>
    <rPh sb="35" eb="37">
      <t>シュウロウ</t>
    </rPh>
    <phoneticPr fontId="3"/>
  </si>
  <si>
    <t>7/1~11/10</t>
  </si>
  <si>
    <t>〈正社員〉
自動車整備全般</t>
    <rPh sb="1" eb="4">
      <t>セイシャイン</t>
    </rPh>
    <rPh sb="6" eb="9">
      <t>ジドウシャ</t>
    </rPh>
    <rPh sb="9" eb="11">
      <t>セイビ</t>
    </rPh>
    <rPh sb="11" eb="13">
      <t>ゼンパン</t>
    </rPh>
    <phoneticPr fontId="3"/>
  </si>
  <si>
    <t>月給</t>
    <rPh sb="0" eb="2">
      <t>ゲッキュウ</t>
    </rPh>
    <phoneticPr fontId="3"/>
  </si>
  <si>
    <t>申請年月日</t>
    <rPh sb="0" eb="2">
      <t>シンセイ</t>
    </rPh>
    <rPh sb="2" eb="5">
      <t>ネンガッピ</t>
    </rPh>
    <phoneticPr fontId="3"/>
  </si>
  <si>
    <t xml:space="preserve">     　求人管理簿</t>
    <rPh sb="6" eb="8">
      <t>キュウジン</t>
    </rPh>
    <rPh sb="8" eb="10">
      <t>カンリ</t>
    </rPh>
    <rPh sb="10" eb="11">
      <t>ボ</t>
    </rPh>
    <phoneticPr fontId="3"/>
  </si>
  <si>
    <t>0156-66-2888</t>
  </si>
  <si>
    <t>週給</t>
    <rPh sb="0" eb="2">
      <t>シュウキュウ</t>
    </rPh>
    <phoneticPr fontId="3"/>
  </si>
  <si>
    <t>その他</t>
    <rPh sb="2" eb="3">
      <t>ホカ</t>
    </rPh>
    <phoneticPr fontId="3"/>
  </si>
  <si>
    <t>高田牧場</t>
    <rPh sb="0" eb="2">
      <t>タカダ</t>
    </rPh>
    <rPh sb="2" eb="4">
      <t>ボクジョウ</t>
    </rPh>
    <phoneticPr fontId="3"/>
  </si>
  <si>
    <t>17万円～</t>
    <rPh sb="2" eb="4">
      <t>マンエン</t>
    </rPh>
    <phoneticPr fontId="3"/>
  </si>
  <si>
    <t>支払区分</t>
    <rPh sb="0" eb="2">
      <t>シハライ</t>
    </rPh>
    <rPh sb="2" eb="4">
      <t>クブン</t>
    </rPh>
    <phoneticPr fontId="3"/>
  </si>
  <si>
    <t>設立</t>
    <rPh sb="0" eb="2">
      <t>セツリツ</t>
    </rPh>
    <phoneticPr fontId="3"/>
  </si>
  <si>
    <t>畑作</t>
    <rPh sb="0" eb="2">
      <t>ハタサク</t>
    </rPh>
    <phoneticPr fontId="3"/>
  </si>
  <si>
    <t>リスト</t>
  </si>
  <si>
    <t>佐藤削業</t>
    <rPh sb="0" eb="2">
      <t>サトウ</t>
    </rPh>
    <rPh sb="2" eb="3">
      <t>サク</t>
    </rPh>
    <rPh sb="3" eb="4">
      <t>ギョウ</t>
    </rPh>
    <phoneticPr fontId="3"/>
  </si>
  <si>
    <t>佐々木　基之</t>
    <rPh sb="0" eb="3">
      <t>ササキ</t>
    </rPh>
    <rPh sb="4" eb="5">
      <t>モト</t>
    </rPh>
    <rPh sb="5" eb="6">
      <t>ユキ</t>
    </rPh>
    <phoneticPr fontId="3"/>
  </si>
  <si>
    <t>7-18</t>
  </si>
  <si>
    <t>電力量計指示数の検針作業と
検針作業に付帯する事務整理業務</t>
  </si>
  <si>
    <t>時間給</t>
    <rPh sb="0" eb="3">
      <t>ジカンキュウ</t>
    </rPh>
    <phoneticPr fontId="3"/>
  </si>
  <si>
    <t>若干名</t>
    <rPh sb="0" eb="3">
      <t>ジャッカンメイ</t>
    </rPh>
    <phoneticPr fontId="3"/>
  </si>
  <si>
    <t>採用</t>
    <rPh sb="0" eb="2">
      <t>サイヨウ</t>
    </rPh>
    <phoneticPr fontId="3"/>
  </si>
  <si>
    <t>不採用</t>
    <rPh sb="0" eb="3">
      <t>フサイヨウ</t>
    </rPh>
    <phoneticPr fontId="3"/>
  </si>
  <si>
    <t>吉森　光敏</t>
    <rPh sb="0" eb="2">
      <t>ヨシモリ</t>
    </rPh>
    <rPh sb="3" eb="4">
      <t>ミツ</t>
    </rPh>
    <rPh sb="4" eb="5">
      <t>トシ</t>
    </rPh>
    <phoneticPr fontId="3"/>
  </si>
  <si>
    <t>製造業、飲食サービス業</t>
    <rPh sb="0" eb="3">
      <t>セイゾウギョウ</t>
    </rPh>
    <rPh sb="4" eb="6">
      <t>インショク</t>
    </rPh>
    <rPh sb="10" eb="11">
      <t>ギョウ</t>
    </rPh>
    <phoneticPr fontId="3"/>
  </si>
  <si>
    <t>歯科衛生士業は
歯科衛生士免許必要</t>
    <rPh sb="0" eb="2">
      <t>シカ</t>
    </rPh>
    <rPh sb="2" eb="5">
      <t>エイセイシ</t>
    </rPh>
    <rPh sb="5" eb="6">
      <t>ギョウ</t>
    </rPh>
    <rPh sb="8" eb="10">
      <t>シカ</t>
    </rPh>
    <rPh sb="10" eb="13">
      <t>エイセイシ</t>
    </rPh>
    <rPh sb="13" eb="15">
      <t>メンキョ</t>
    </rPh>
    <rPh sb="15" eb="17">
      <t>ヒツヨウ</t>
    </rPh>
    <phoneticPr fontId="3"/>
  </si>
  <si>
    <t>所在地</t>
    <rPh sb="0" eb="3">
      <t>ショザイチ</t>
    </rPh>
    <phoneticPr fontId="3"/>
  </si>
  <si>
    <t>10:00～17:00（毎週火曜休日）</t>
    <rPh sb="12" eb="14">
      <t>マイシュウ</t>
    </rPh>
    <rPh sb="14" eb="16">
      <t>カヨウ</t>
    </rPh>
    <rPh sb="16" eb="18">
      <t>キュウジツ</t>
    </rPh>
    <phoneticPr fontId="3"/>
  </si>
  <si>
    <t>男</t>
    <rPh sb="0" eb="1">
      <t>オトコ</t>
    </rPh>
    <phoneticPr fontId="3"/>
  </si>
  <si>
    <t>2018.5.17</t>
  </si>
  <si>
    <t>080-0015</t>
  </si>
  <si>
    <t>労働時間</t>
    <rPh sb="0" eb="2">
      <t>ロウドウ</t>
    </rPh>
    <rPh sb="2" eb="4">
      <t>ジカン</t>
    </rPh>
    <phoneticPr fontId="3"/>
  </si>
  <si>
    <t>商工会取りまとめ事業所、要普通自動車運転免許、制服支給、試用期間あり、週末勤務可能な方歓迎</t>
  </si>
  <si>
    <t>同左</t>
    <rPh sb="0" eb="1">
      <t>ドウ</t>
    </rPh>
    <rPh sb="1" eb="2">
      <t>ヒダリ</t>
    </rPh>
    <phoneticPr fontId="3"/>
  </si>
  <si>
    <t>施設警備</t>
    <rPh sb="0" eb="2">
      <t>シセツ</t>
    </rPh>
    <rPh sb="2" eb="4">
      <t>ケイビ</t>
    </rPh>
    <phoneticPr fontId="3"/>
  </si>
  <si>
    <t>&lt;パートタイマー・アルバイト&gt;
ホール接客・調理補助</t>
  </si>
  <si>
    <t>1,000円</t>
    <rPh sb="5" eb="6">
      <t>エン</t>
    </rPh>
    <phoneticPr fontId="3"/>
  </si>
  <si>
    <t>宿泊業</t>
    <rPh sb="0" eb="2">
      <t>シュクハク</t>
    </rPh>
    <rPh sb="2" eb="3">
      <t>ギョウ</t>
    </rPh>
    <phoneticPr fontId="3"/>
  </si>
  <si>
    <t>№</t>
  </si>
  <si>
    <t>飲食サービス（正社員）</t>
    <rPh sb="0" eb="2">
      <t>インショク</t>
    </rPh>
    <phoneticPr fontId="3"/>
  </si>
  <si>
    <t>2021.7.20</t>
  </si>
  <si>
    <t>2-11</t>
  </si>
  <si>
    <t>中野</t>
  </si>
  <si>
    <t>土木工事の施工管理アシスタント（軽作業、測量補佐、写真撮影、書類作成）</t>
    <rPh sb="0" eb="2">
      <t>ドボク</t>
    </rPh>
    <rPh sb="2" eb="4">
      <t>コウジ</t>
    </rPh>
    <rPh sb="5" eb="7">
      <t>セコウ</t>
    </rPh>
    <rPh sb="7" eb="9">
      <t>カンリ</t>
    </rPh>
    <rPh sb="16" eb="19">
      <t>ケイサギョウ</t>
    </rPh>
    <rPh sb="20" eb="22">
      <t>ソクリョウ</t>
    </rPh>
    <rPh sb="22" eb="24">
      <t>ホサ</t>
    </rPh>
    <rPh sb="25" eb="27">
      <t>シャシン</t>
    </rPh>
    <rPh sb="27" eb="29">
      <t>サツエイ</t>
    </rPh>
    <rPh sb="30" eb="32">
      <t>ショルイ</t>
    </rPh>
    <rPh sb="32" eb="34">
      <t>サクセイ</t>
    </rPh>
    <phoneticPr fontId="3"/>
  </si>
  <si>
    <t>求人
登録№</t>
    <rPh sb="0" eb="2">
      <t>キュウジン</t>
    </rPh>
    <rPh sb="3" eb="5">
      <t>トウロク</t>
    </rPh>
    <phoneticPr fontId="3"/>
  </si>
  <si>
    <t>食品スーパーマーケット</t>
    <rPh sb="0" eb="2">
      <t>ショクヒン</t>
    </rPh>
    <phoneticPr fontId="3"/>
  </si>
  <si>
    <t>9:00～17:00</t>
  </si>
  <si>
    <t>30-25</t>
  </si>
  <si>
    <t>・珠算
・ワープロ検定
・秘書検定</t>
    <rPh sb="1" eb="3">
      <t>シュザン</t>
    </rPh>
    <rPh sb="9" eb="11">
      <t>ケンテイ</t>
    </rPh>
    <rPh sb="13" eb="15">
      <t>ヒショ</t>
    </rPh>
    <rPh sb="15" eb="17">
      <t>ケンテイ</t>
    </rPh>
    <phoneticPr fontId="3"/>
  </si>
  <si>
    <t>名称</t>
    <rPh sb="0" eb="2">
      <t>メイショウ</t>
    </rPh>
    <phoneticPr fontId="3"/>
  </si>
  <si>
    <t>鹿追町国民健康保険病院</t>
    <rPh sb="0" eb="3">
      <t>シカオイチョウ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3"/>
  </si>
  <si>
    <t>求人者</t>
    <rPh sb="0" eb="3">
      <t>キュウジンシャ</t>
    </rPh>
    <phoneticPr fontId="3"/>
  </si>
  <si>
    <t>有効期限</t>
    <rPh sb="0" eb="2">
      <t>ユウコウ</t>
    </rPh>
    <rPh sb="2" eb="4">
      <t>キゲン</t>
    </rPh>
    <phoneticPr fontId="3"/>
  </si>
  <si>
    <t>（資格有）166,520円～
（資格無）163,300円～
・夜勤手当等あり</t>
    <rPh sb="1" eb="3">
      <t>シカク</t>
    </rPh>
    <rPh sb="3" eb="4">
      <t>アリ</t>
    </rPh>
    <rPh sb="12" eb="13">
      <t>エン</t>
    </rPh>
    <rPh sb="16" eb="18">
      <t>シカク</t>
    </rPh>
    <rPh sb="18" eb="19">
      <t>ナ</t>
    </rPh>
    <rPh sb="27" eb="28">
      <t>エン</t>
    </rPh>
    <rPh sb="31" eb="33">
      <t>ヤキン</t>
    </rPh>
    <rPh sb="33" eb="35">
      <t>テアテ</t>
    </rPh>
    <rPh sb="35" eb="36">
      <t>トウ</t>
    </rPh>
    <phoneticPr fontId="3"/>
  </si>
  <si>
    <t>総合建設業</t>
    <rPh sb="0" eb="2">
      <t>ソウゴウ</t>
    </rPh>
    <rPh sb="2" eb="5">
      <t>ケンセツギョウ</t>
    </rPh>
    <phoneticPr fontId="3"/>
  </si>
  <si>
    <t>郵便・ゆうパックの配達</t>
    <rPh sb="0" eb="2">
      <t>ユウビン</t>
    </rPh>
    <rPh sb="9" eb="11">
      <t>ハイタツ</t>
    </rPh>
    <phoneticPr fontId="3"/>
  </si>
  <si>
    <t>業種</t>
    <rPh sb="0" eb="2">
      <t>ギョウシュ</t>
    </rPh>
    <phoneticPr fontId="3"/>
  </si>
  <si>
    <t>小売、飲食業</t>
    <rPh sb="0" eb="2">
      <t>コウ</t>
    </rPh>
    <rPh sb="3" eb="6">
      <t>インショクギョウ</t>
    </rPh>
    <phoneticPr fontId="3"/>
  </si>
  <si>
    <t>商工会取りまとめ事業所
要履歴書・要普通自動車免許
年齢・経験不問</t>
    <rPh sb="0" eb="3">
      <t>ショウコウカイ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8">
      <t>ヨウ</t>
    </rPh>
    <rPh sb="18" eb="20">
      <t>フツウ</t>
    </rPh>
    <rPh sb="20" eb="23">
      <t>ジドウシャ</t>
    </rPh>
    <rPh sb="23" eb="25">
      <t>メンキョ</t>
    </rPh>
    <rPh sb="26" eb="28">
      <t>ネンレイ</t>
    </rPh>
    <rPh sb="29" eb="31">
      <t>ケイケン</t>
    </rPh>
    <rPh sb="31" eb="33">
      <t>フモン</t>
    </rPh>
    <phoneticPr fontId="3"/>
  </si>
  <si>
    <t>河東郡鹿追町東町1-38</t>
    <rPh sb="0" eb="3">
      <t>カトウグン</t>
    </rPh>
    <rPh sb="3" eb="6">
      <t>シカオイチョウ</t>
    </rPh>
    <rPh sb="6" eb="7">
      <t>ヒガシ</t>
    </rPh>
    <rPh sb="7" eb="8">
      <t>マチ</t>
    </rPh>
    <phoneticPr fontId="3"/>
  </si>
  <si>
    <t>地域おこし協力隊（「特産品の開発・製造業務」と「国際交流等推進業務」）</t>
    <rPh sb="10" eb="13">
      <t>トクサンヒン</t>
    </rPh>
    <rPh sb="14" eb="16">
      <t>カイハツ</t>
    </rPh>
    <rPh sb="17" eb="19">
      <t>セイゾウ</t>
    </rPh>
    <rPh sb="19" eb="21">
      <t>ギョウム</t>
    </rPh>
    <rPh sb="28" eb="29">
      <t>ナド</t>
    </rPh>
    <phoneticPr fontId="3"/>
  </si>
  <si>
    <t>河東郡鹿追町鹿追基線7番地87</t>
  </si>
  <si>
    <t>電話番号</t>
    <rPh sb="0" eb="2">
      <t>デンワ</t>
    </rPh>
    <rPh sb="2" eb="4">
      <t>バンゴウ</t>
    </rPh>
    <phoneticPr fontId="3"/>
  </si>
  <si>
    <t>2022.8.23</t>
  </si>
  <si>
    <t>商工会取りまとめ事業所
賞与年2回、各種手当あり、生コン品質管理・製造設備管理に意欲のある方・経験不問</t>
    <rPh sb="0" eb="3">
      <t>ショウコウカイ</t>
    </rPh>
    <rPh sb="3" eb="4">
      <t>ト</t>
    </rPh>
    <rPh sb="8" eb="11">
      <t>ジギョウショ</t>
    </rPh>
    <rPh sb="12" eb="14">
      <t>ショウヨ</t>
    </rPh>
    <rPh sb="14" eb="15">
      <t>ネン</t>
    </rPh>
    <rPh sb="16" eb="17">
      <t>カイ</t>
    </rPh>
    <rPh sb="18" eb="22">
      <t>カクシュテアテ</t>
    </rPh>
    <rPh sb="25" eb="26">
      <t>ナマ</t>
    </rPh>
    <rPh sb="28" eb="30">
      <t>ヒンシツ</t>
    </rPh>
    <rPh sb="30" eb="32">
      <t>カンリ</t>
    </rPh>
    <rPh sb="33" eb="35">
      <t>セイゾウ</t>
    </rPh>
    <rPh sb="35" eb="37">
      <t>セツビ</t>
    </rPh>
    <rPh sb="37" eb="39">
      <t>カンリ</t>
    </rPh>
    <rPh sb="40" eb="42">
      <t>イヨク</t>
    </rPh>
    <rPh sb="45" eb="46">
      <t>カタ</t>
    </rPh>
    <rPh sb="47" eb="49">
      <t>ケイケン</t>
    </rPh>
    <rPh sb="49" eb="51">
      <t>フモン</t>
    </rPh>
    <phoneticPr fontId="3"/>
  </si>
  <si>
    <t>29-13</t>
  </si>
  <si>
    <t>就業場所</t>
    <rPh sb="0" eb="2">
      <t>シュウギョウ</t>
    </rPh>
    <rPh sb="2" eb="4">
      <t>バショ</t>
    </rPh>
    <phoneticPr fontId="3"/>
  </si>
  <si>
    <t>①正社員　委細面談の上決定
②パート　　890円～</t>
    <rPh sb="1" eb="4">
      <t>セイシャイン</t>
    </rPh>
    <rPh sb="5" eb="7">
      <t>イサイ</t>
    </rPh>
    <rPh sb="7" eb="9">
      <t>メンダン</t>
    </rPh>
    <rPh sb="10" eb="11">
      <t>ウエ</t>
    </rPh>
    <rPh sb="11" eb="13">
      <t>ケッテイ</t>
    </rPh>
    <rPh sb="23" eb="24">
      <t>エン</t>
    </rPh>
    <phoneticPr fontId="3"/>
  </si>
  <si>
    <t>道見　規子</t>
    <rPh sb="0" eb="2">
      <t>ドウミ</t>
    </rPh>
    <rPh sb="3" eb="5">
      <t>ノリコ</t>
    </rPh>
    <phoneticPr fontId="3"/>
  </si>
  <si>
    <t>三井</t>
  </si>
  <si>
    <t>看護師業務（臨時職員）</t>
    <rPh sb="0" eb="3">
      <t>カンゴシ</t>
    </rPh>
    <rPh sb="3" eb="5">
      <t>ギョウム</t>
    </rPh>
    <rPh sb="6" eb="8">
      <t>リンジ</t>
    </rPh>
    <rPh sb="8" eb="10">
      <t>ショクインセイショクイン</t>
    </rPh>
    <phoneticPr fontId="3"/>
  </si>
  <si>
    <t>180,000円～（賞与2回）</t>
    <rPh sb="7" eb="8">
      <t>エン</t>
    </rPh>
    <rPh sb="10" eb="12">
      <t>ショウヨ</t>
    </rPh>
    <rPh sb="13" eb="14">
      <t>カイ</t>
    </rPh>
    <phoneticPr fontId="3"/>
  </si>
  <si>
    <t>7：20～18：30の間の7時間45分
月～土の週5日勤務（シフト制）　週休2日・祝日休</t>
    <rPh sb="11" eb="12">
      <t>アイダ</t>
    </rPh>
    <rPh sb="14" eb="16">
      <t>ジカン</t>
    </rPh>
    <rPh sb="18" eb="19">
      <t>フン</t>
    </rPh>
    <rPh sb="20" eb="21">
      <t>ゲツ</t>
    </rPh>
    <rPh sb="22" eb="23">
      <t>ツチ</t>
    </rPh>
    <rPh sb="24" eb="25">
      <t>シュウ</t>
    </rPh>
    <rPh sb="26" eb="27">
      <t>ニチ</t>
    </rPh>
    <rPh sb="27" eb="29">
      <t>キンム</t>
    </rPh>
    <rPh sb="33" eb="34">
      <t>セイ</t>
    </rPh>
    <rPh sb="36" eb="38">
      <t>シュウキュウ</t>
    </rPh>
    <rPh sb="39" eb="40">
      <t>ニチ</t>
    </rPh>
    <rPh sb="41" eb="43">
      <t>シュクジツ</t>
    </rPh>
    <rPh sb="43" eb="44">
      <t>キュウ</t>
    </rPh>
    <phoneticPr fontId="3"/>
  </si>
  <si>
    <t>雇用期間</t>
    <rPh sb="0" eb="2">
      <t>コヨウ</t>
    </rPh>
    <rPh sb="2" eb="4">
      <t>キカン</t>
    </rPh>
    <phoneticPr fontId="3"/>
  </si>
  <si>
    <t>2020.6.2</t>
  </si>
  <si>
    <t>2021.11.4</t>
  </si>
  <si>
    <t>7-9</t>
  </si>
  <si>
    <t>賃金</t>
    <rPh sb="0" eb="2">
      <t>チンギン</t>
    </rPh>
    <phoneticPr fontId="3"/>
  </si>
  <si>
    <t>郵便</t>
    <rPh sb="0" eb="2">
      <t>ユウビン</t>
    </rPh>
    <phoneticPr fontId="3"/>
  </si>
  <si>
    <t>荒木　千明</t>
    <rPh sb="0" eb="2">
      <t>アラキ</t>
    </rPh>
    <rPh sb="3" eb="5">
      <t>チアキ</t>
    </rPh>
    <phoneticPr fontId="3"/>
  </si>
  <si>
    <t>受付・調剤助手</t>
  </si>
  <si>
    <t>坪野　舞子</t>
    <rPh sb="0" eb="2">
      <t>ツボノ</t>
    </rPh>
    <rPh sb="3" eb="5">
      <t>マイコ</t>
    </rPh>
    <phoneticPr fontId="3"/>
  </si>
  <si>
    <t>2-13</t>
  </si>
  <si>
    <t>備考</t>
    <rPh sb="0" eb="2">
      <t>ビコウ</t>
    </rPh>
    <phoneticPr fontId="3"/>
  </si>
  <si>
    <t>然別峡かんの温泉</t>
    <rPh sb="0" eb="2">
      <t>シカリベツ</t>
    </rPh>
    <rPh sb="2" eb="3">
      <t>キョウ</t>
    </rPh>
    <rPh sb="6" eb="8">
      <t>オンセン</t>
    </rPh>
    <phoneticPr fontId="3"/>
  </si>
  <si>
    <t>090-7511-9636</t>
  </si>
  <si>
    <t>北海道拓殖バス(株)</t>
    <rPh sb="0" eb="3">
      <t>ホッカイドウ</t>
    </rPh>
    <rPh sb="3" eb="5">
      <t>タクショク</t>
    </rPh>
    <rPh sb="8" eb="9">
      <t>カブ</t>
    </rPh>
    <phoneticPr fontId="3"/>
  </si>
  <si>
    <t>ほくでんサービス（株）帯広支店</t>
    <rPh sb="9" eb="10">
      <t>カブ</t>
    </rPh>
    <rPh sb="11" eb="13">
      <t>オビヒロ</t>
    </rPh>
    <rPh sb="13" eb="15">
      <t>シテン</t>
    </rPh>
    <phoneticPr fontId="3"/>
  </si>
  <si>
    <t>30-4</t>
  </si>
  <si>
    <t>連絡担当者</t>
    <rPh sb="0" eb="2">
      <t>レンラク</t>
    </rPh>
    <rPh sb="2" eb="5">
      <t>タントウシャ</t>
    </rPh>
    <phoneticPr fontId="3"/>
  </si>
  <si>
    <t>6:00～20:00 の間で8時間</t>
    <rPh sb="12" eb="13">
      <t>アイダ</t>
    </rPh>
    <rPh sb="15" eb="17">
      <t>ジカン</t>
    </rPh>
    <phoneticPr fontId="3"/>
  </si>
  <si>
    <t>1,125円～1,875円</t>
    <rPh sb="5" eb="6">
      <t>エン</t>
    </rPh>
    <rPh sb="12" eb="13">
      <t>エン</t>
    </rPh>
    <phoneticPr fontId="3"/>
  </si>
  <si>
    <t>氏名・名称</t>
    <rPh sb="0" eb="2">
      <t>シメイ</t>
    </rPh>
    <rPh sb="3" eb="5">
      <t>メイショウ</t>
    </rPh>
    <phoneticPr fontId="3"/>
  </si>
  <si>
    <t>0156-66-2155</t>
  </si>
  <si>
    <t>要普通自動車運転免許、昇給有</t>
    <rPh sb="11" eb="13">
      <t>ショウキュウ</t>
    </rPh>
    <rPh sb="13" eb="14">
      <t>アリ</t>
    </rPh>
    <phoneticPr fontId="3"/>
  </si>
  <si>
    <t>・夜勤も可
・日曜出勤可</t>
    <rPh sb="1" eb="3">
      <t>ヤキン</t>
    </rPh>
    <rPh sb="4" eb="5">
      <t>カ</t>
    </rPh>
    <rPh sb="7" eb="9">
      <t>ニチヨウ</t>
    </rPh>
    <rPh sb="9" eb="11">
      <t>シュッキン</t>
    </rPh>
    <rPh sb="11" eb="12">
      <t>カ</t>
    </rPh>
    <phoneticPr fontId="3"/>
  </si>
  <si>
    <t>9：00～17：30（休憩 60分）  フレックスタイム制                                       ※水曜日のみ　～17：00　
休日：土・日・祝</t>
    <rPh sb="11" eb="13">
      <t>キュウケイ</t>
    </rPh>
    <rPh sb="16" eb="17">
      <t>フン</t>
    </rPh>
    <rPh sb="28" eb="29">
      <t>セイ</t>
    </rPh>
    <rPh sb="69" eb="72">
      <t>スイヨウビ</t>
    </rPh>
    <rPh sb="83" eb="85">
      <t>キュウジツ</t>
    </rPh>
    <rPh sb="86" eb="87">
      <t>ド</t>
    </rPh>
    <rPh sb="88" eb="89">
      <t>ニチ</t>
    </rPh>
    <rPh sb="90" eb="91">
      <t>シュク</t>
    </rPh>
    <phoneticPr fontId="3"/>
  </si>
  <si>
    <t>シフト制
１週間あたり所定労働時間 38.75時間</t>
    <rPh sb="3" eb="4">
      <t>セイ</t>
    </rPh>
    <rPh sb="6" eb="8">
      <t>シュウカン</t>
    </rPh>
    <rPh sb="11" eb="13">
      <t>ショテイ</t>
    </rPh>
    <rPh sb="13" eb="15">
      <t>ロウドウ</t>
    </rPh>
    <rPh sb="15" eb="17">
      <t>ジカン</t>
    </rPh>
    <rPh sb="23" eb="25">
      <t>ジカン</t>
    </rPh>
    <phoneticPr fontId="3"/>
  </si>
  <si>
    <t>0156-66-1125</t>
  </si>
  <si>
    <t>8：00～17：00（季節により変動あり）（休憩60分）
（休日・時間外有　残業：月平均25時間）
休日：祝、その他</t>
    <rPh sb="11" eb="13">
      <t>キセツ</t>
    </rPh>
    <rPh sb="16" eb="18">
      <t>ヘンドウ</t>
    </rPh>
    <rPh sb="22" eb="24">
      <t>キュウケイ</t>
    </rPh>
    <rPh sb="26" eb="27">
      <t>フン</t>
    </rPh>
    <rPh sb="30" eb="32">
      <t>キュウジツ</t>
    </rPh>
    <rPh sb="53" eb="54">
      <t>シュク</t>
    </rPh>
    <rPh sb="57" eb="58">
      <t>タ</t>
    </rPh>
    <phoneticPr fontId="3"/>
  </si>
  <si>
    <t>無</t>
    <rPh sb="0" eb="1">
      <t>ナシ</t>
    </rPh>
    <phoneticPr fontId="3"/>
  </si>
  <si>
    <t>営業事務　パソコン入力（Excel・Word等）伝票の整理</t>
    <rPh sb="0" eb="2">
      <t>エイギョウ</t>
    </rPh>
    <rPh sb="2" eb="4">
      <t>ジム</t>
    </rPh>
    <rPh sb="9" eb="11">
      <t>ニュウリョク</t>
    </rPh>
    <rPh sb="22" eb="23">
      <t>トウ</t>
    </rPh>
    <rPh sb="24" eb="26">
      <t>デンピョウ</t>
    </rPh>
    <rPh sb="27" eb="29">
      <t>セイリ</t>
    </rPh>
    <phoneticPr fontId="3"/>
  </si>
  <si>
    <t>連絡先</t>
    <rPh sb="0" eb="3">
      <t>レンラクサキ</t>
    </rPh>
    <phoneticPr fontId="3"/>
  </si>
  <si>
    <t>6-12</t>
  </si>
  <si>
    <t>住所</t>
    <rPh sb="0" eb="2">
      <t>ジュウショ</t>
    </rPh>
    <phoneticPr fontId="3"/>
  </si>
  <si>
    <t>4-17</t>
  </si>
  <si>
    <t>7-20</t>
  </si>
  <si>
    <t>8：30～14：30
休憩12：00～13：00
1週5日勤務　1週間あたり所定労働時間25時間</t>
    <rPh sb="11" eb="13">
      <t>キュウケイ</t>
    </rPh>
    <rPh sb="26" eb="27">
      <t>シュウ</t>
    </rPh>
    <rPh sb="28" eb="29">
      <t>ニチ</t>
    </rPh>
    <rPh sb="29" eb="31">
      <t>キンム</t>
    </rPh>
    <rPh sb="33" eb="35">
      <t>シュウカン</t>
    </rPh>
    <rPh sb="38" eb="40">
      <t>ショテイ</t>
    </rPh>
    <rPh sb="40" eb="42">
      <t>ロウドウ</t>
    </rPh>
    <rPh sb="42" eb="44">
      <t>ジカン</t>
    </rPh>
    <rPh sb="46" eb="48">
      <t>ジカン</t>
    </rPh>
    <phoneticPr fontId="3"/>
  </si>
  <si>
    <t>支払形態</t>
    <rPh sb="0" eb="2">
      <t>シハライ</t>
    </rPh>
    <rPh sb="2" eb="4">
      <t>ケイタイ</t>
    </rPh>
    <phoneticPr fontId="3"/>
  </si>
  <si>
    <t>■事業所管理簿</t>
    <rPh sb="1" eb="4">
      <t>ジギョウショ</t>
    </rPh>
    <rPh sb="4" eb="6">
      <t>カンリ</t>
    </rPh>
    <rPh sb="6" eb="7">
      <t>ボ</t>
    </rPh>
    <phoneticPr fontId="3"/>
  </si>
  <si>
    <t>090-9084-3132</t>
  </si>
  <si>
    <t>081-0218</t>
  </si>
  <si>
    <t>9:30～17:00</t>
  </si>
  <si>
    <t>1-4</t>
  </si>
  <si>
    <t>080-6079-0428</t>
  </si>
  <si>
    <t>有限会社　おかもと鹿追</t>
    <rPh sb="0" eb="2">
      <t>ユウゲン</t>
    </rPh>
    <rPh sb="2" eb="4">
      <t>カイシャ</t>
    </rPh>
    <rPh sb="9" eb="11">
      <t>シカオイ</t>
    </rPh>
    <phoneticPr fontId="3"/>
  </si>
  <si>
    <t>金額</t>
    <rPh sb="0" eb="2">
      <t>キンガク</t>
    </rPh>
    <phoneticPr fontId="3"/>
  </si>
  <si>
    <t>客室清掃、ベッドメイク、
レストラン手伝い</t>
    <rPh sb="0" eb="2">
      <t>キャクシツ</t>
    </rPh>
    <rPh sb="2" eb="4">
      <t>セイソウ</t>
    </rPh>
    <rPh sb="18" eb="20">
      <t>テツダ</t>
    </rPh>
    <phoneticPr fontId="3"/>
  </si>
  <si>
    <t>商工会取りまとめ事業所</t>
    <rPh sb="0" eb="3">
      <t>ショウコウカイ</t>
    </rPh>
    <rPh sb="3" eb="4">
      <t>ト</t>
    </rPh>
    <rPh sb="8" eb="11">
      <t>ジギョウショ</t>
    </rPh>
    <phoneticPr fontId="3"/>
  </si>
  <si>
    <t>30-14</t>
  </si>
  <si>
    <t>suenaga@cameo.plala.or.jp</t>
  </si>
  <si>
    <t>シフト制（要相談）</t>
  </si>
  <si>
    <t>鈴木　玲子</t>
    <rPh sb="0" eb="2">
      <t>スズキ</t>
    </rPh>
    <rPh sb="3" eb="5">
      <t>レイコ</t>
    </rPh>
    <phoneticPr fontId="3"/>
  </si>
  <si>
    <t>従業員数</t>
    <rPh sb="0" eb="3">
      <t>ジュウギョウイン</t>
    </rPh>
    <rPh sb="3" eb="4">
      <t>スウ</t>
    </rPh>
    <phoneticPr fontId="3"/>
  </si>
  <si>
    <t>商工会取りまとめ事業所
要履歴書・労災完備・試用期間あり
必要な知識・技能等あれば尚可（未経験も可）</t>
    <rPh sb="0" eb="3">
      <t>ショウコウカイ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ロウサイ</t>
    </rPh>
    <rPh sb="19" eb="21">
      <t>カンビ</t>
    </rPh>
    <rPh sb="22" eb="24">
      <t>シヨウ</t>
    </rPh>
    <rPh sb="24" eb="26">
      <t>キカン</t>
    </rPh>
    <rPh sb="29" eb="31">
      <t>ヒツヨウ</t>
    </rPh>
    <rPh sb="32" eb="34">
      <t>チシキ</t>
    </rPh>
    <rPh sb="35" eb="37">
      <t>ギノウ</t>
    </rPh>
    <rPh sb="37" eb="38">
      <t>トウ</t>
    </rPh>
    <rPh sb="41" eb="43">
      <t>ナオカ</t>
    </rPh>
    <rPh sb="44" eb="47">
      <t>ミケイケン</t>
    </rPh>
    <rPh sb="48" eb="49">
      <t>カ</t>
    </rPh>
    <phoneticPr fontId="3"/>
  </si>
  <si>
    <t>〒</t>
  </si>
  <si>
    <t>　高校生　890円～
　一般・大学生　900円～</t>
    <rPh sb="1" eb="4">
      <t>コウコウセイ</t>
    </rPh>
    <rPh sb="12" eb="14">
      <t>イッパン</t>
    </rPh>
    <rPh sb="15" eb="18">
      <t>ダイガクセイ</t>
    </rPh>
    <rPh sb="22" eb="23">
      <t>エン</t>
    </rPh>
    <phoneticPr fontId="3"/>
  </si>
  <si>
    <t>0156-67-2382</t>
  </si>
  <si>
    <t>有</t>
    <rPh sb="0" eb="1">
      <t>ユウ</t>
    </rPh>
    <phoneticPr fontId="3"/>
  </si>
  <si>
    <t>河東郡鹿追町東町4丁目6番地2</t>
    <rPh sb="0" eb="3">
      <t>カトウグン</t>
    </rPh>
    <rPh sb="3" eb="6">
      <t>シカオイチョウ</t>
    </rPh>
    <rPh sb="6" eb="7">
      <t>ヒガシ</t>
    </rPh>
    <rPh sb="7" eb="8">
      <t>マチ</t>
    </rPh>
    <rPh sb="9" eb="11">
      <t>チョウメ</t>
    </rPh>
    <rPh sb="12" eb="14">
      <t>バンチ</t>
    </rPh>
    <phoneticPr fontId="3"/>
  </si>
  <si>
    <t>牧場</t>
    <rPh sb="0" eb="2">
      <t>ボクジョウ</t>
    </rPh>
    <phoneticPr fontId="3"/>
  </si>
  <si>
    <t>株式会社アメニティ東北</t>
    <rPh sb="0" eb="4">
      <t>カブシキガイシャ</t>
    </rPh>
    <rPh sb="9" eb="11">
      <t>トウホク</t>
    </rPh>
    <phoneticPr fontId="3"/>
  </si>
  <si>
    <t>鹿追町美蔓西14線</t>
    <rPh sb="0" eb="3">
      <t>シカオイチョウ</t>
    </rPh>
    <rPh sb="3" eb="5">
      <t>ビマン</t>
    </rPh>
    <rPh sb="5" eb="6">
      <t>ニシ</t>
    </rPh>
    <rPh sb="8" eb="9">
      <t>セン</t>
    </rPh>
    <phoneticPr fontId="3"/>
  </si>
  <si>
    <t>0156-66-2031</t>
  </si>
  <si>
    <t>0155-31-8811</t>
  </si>
  <si>
    <t>事業内容</t>
    <rPh sb="0" eb="2">
      <t>ジギョウ</t>
    </rPh>
    <rPh sb="2" eb="4">
      <t>ナイヨウ</t>
    </rPh>
    <phoneticPr fontId="3"/>
  </si>
  <si>
    <t>30-32</t>
  </si>
  <si>
    <t>商工会取りまとめ事業所
・要履歴書（写真付き）
・年齢・経験不問
※その他詳細につきましては事業所へご連絡ください</t>
    <rPh sb="0" eb="3">
      <t>ショウコウカイ</t>
    </rPh>
    <rPh sb="3" eb="4">
      <t>ト</t>
    </rPh>
    <rPh sb="8" eb="11">
      <t>ジギョウショ</t>
    </rPh>
    <rPh sb="13" eb="14">
      <t>ヨウ</t>
    </rPh>
    <rPh sb="14" eb="17">
      <t>リレキショ</t>
    </rPh>
    <rPh sb="18" eb="20">
      <t>シャシン</t>
    </rPh>
    <rPh sb="20" eb="21">
      <t>ツ</t>
    </rPh>
    <rPh sb="25" eb="27">
      <t>ネンレイ</t>
    </rPh>
    <rPh sb="28" eb="30">
      <t>ケイケン</t>
    </rPh>
    <rPh sb="30" eb="32">
      <t>フモン</t>
    </rPh>
    <rPh sb="36" eb="37">
      <t>タ</t>
    </rPh>
    <rPh sb="37" eb="39">
      <t>ショウサイ</t>
    </rPh>
    <rPh sb="46" eb="49">
      <t>ジギョウショ</t>
    </rPh>
    <rPh sb="51" eb="53">
      <t>レンラク</t>
    </rPh>
    <phoneticPr fontId="3"/>
  </si>
  <si>
    <t>医療職</t>
    <rPh sb="0" eb="2">
      <t>イリョウ</t>
    </rPh>
    <rPh sb="2" eb="3">
      <t>ショク</t>
    </rPh>
    <phoneticPr fontId="3"/>
  </si>
  <si>
    <t>三井　雅弘</t>
    <rPh sb="0" eb="2">
      <t>ミツイ</t>
    </rPh>
    <rPh sb="3" eb="5">
      <t>マサヒロ</t>
    </rPh>
    <phoneticPr fontId="3"/>
  </si>
  <si>
    <t>081-0346</t>
  </si>
  <si>
    <t>創業</t>
    <rPh sb="0" eb="2">
      <t>ソウギョウ</t>
    </rPh>
    <phoneticPr fontId="3"/>
  </si>
  <si>
    <t>920円</t>
  </si>
  <si>
    <t>①午前7時00分～9時00分　　②午前9時00分～11時00分
③1日2回午前7時30分～午後5時00分まで（1回1時間程度）</t>
  </si>
  <si>
    <t>上村　政浩</t>
    <rPh sb="0" eb="2">
      <t>ウエムラ</t>
    </rPh>
    <rPh sb="3" eb="5">
      <t>マサヒロ</t>
    </rPh>
    <phoneticPr fontId="3"/>
  </si>
  <si>
    <t>e-mail</t>
  </si>
  <si>
    <t>1980.4.26</t>
  </si>
  <si>
    <t>医療提供</t>
    <rPh sb="0" eb="2">
      <t>イリョウ</t>
    </rPh>
    <rPh sb="2" eb="4">
      <t>テイキョウ</t>
    </rPh>
    <phoneticPr fontId="3"/>
  </si>
  <si>
    <t>飲食店</t>
    <rPh sb="0" eb="2">
      <t>インショク</t>
    </rPh>
    <rPh sb="2" eb="3">
      <t>テン</t>
    </rPh>
    <phoneticPr fontId="3"/>
  </si>
  <si>
    <t>所　明美</t>
    <rPh sb="0" eb="1">
      <t>トコロ</t>
    </rPh>
    <rPh sb="2" eb="4">
      <t>アケミ</t>
    </rPh>
    <phoneticPr fontId="3"/>
  </si>
  <si>
    <t>180,000円～</t>
    <rPh sb="7" eb="8">
      <t>エン</t>
    </rPh>
    <phoneticPr fontId="3"/>
  </si>
  <si>
    <t>連絡先（携帯）</t>
    <rPh sb="0" eb="3">
      <t>レンラクサキ</t>
    </rPh>
    <rPh sb="4" eb="6">
      <t>ケイタイ</t>
    </rPh>
    <phoneticPr fontId="3"/>
  </si>
  <si>
    <t>29-20</t>
  </si>
  <si>
    <t>8：00～17：00
（休憩12：00～13：00）
休日：日曜日他</t>
    <rPh sb="12" eb="14">
      <t>キュウケイ</t>
    </rPh>
    <rPh sb="27" eb="29">
      <t>キュウジツ</t>
    </rPh>
    <rPh sb="30" eb="33">
      <t>ニチヨウビ</t>
    </rPh>
    <rPh sb="33" eb="34">
      <t>ホカ</t>
    </rPh>
    <phoneticPr fontId="3"/>
  </si>
  <si>
    <t>835円～</t>
    <rPh sb="3" eb="4">
      <t>エン</t>
    </rPh>
    <phoneticPr fontId="3"/>
  </si>
  <si>
    <t>6-20</t>
  </si>
  <si>
    <t>受付年月日</t>
    <rPh sb="0" eb="2">
      <t>ウケツケ</t>
    </rPh>
    <rPh sb="2" eb="4">
      <t>ネンゲツ</t>
    </rPh>
    <rPh sb="4" eb="5">
      <t>ビ</t>
    </rPh>
    <phoneticPr fontId="3"/>
  </si>
  <si>
    <t>事業所
番号</t>
    <rPh sb="0" eb="3">
      <t>ジギョウショ</t>
    </rPh>
    <rPh sb="4" eb="6">
      <t>バンゴウ</t>
    </rPh>
    <phoneticPr fontId="3"/>
  </si>
  <si>
    <t>鹿追町泉町２丁目５６－３</t>
    <rPh sb="3" eb="4">
      <t>イズミ</t>
    </rPh>
    <rPh sb="4" eb="5">
      <t>マチ</t>
    </rPh>
    <rPh sb="6" eb="8">
      <t>チョウメ</t>
    </rPh>
    <phoneticPr fontId="3"/>
  </si>
  <si>
    <t>29-22</t>
  </si>
  <si>
    <t>職種・仕事の内容</t>
    <rPh sb="0" eb="2">
      <t>ショクシュ</t>
    </rPh>
    <rPh sb="3" eb="5">
      <t>シゴト</t>
    </rPh>
    <rPh sb="6" eb="8">
      <t>ナイヨウ</t>
    </rPh>
    <phoneticPr fontId="3"/>
  </si>
  <si>
    <t>S34.1</t>
  </si>
  <si>
    <t>高卒以上
自動車運転免許(普通AT・MTいずれか)必須、普通MT尚可、大型・牽引・大型特殊免許尚可、昇給有、賞与は年次の業績により支給、社会保険有、試用期間３か月程度（条件は同じ）、社員寮有・通年の雇用制度有・次年度更新可、福利厚生（花見の会5月・夏季研修会6月・慰安会11月）</t>
    <rPh sb="0" eb="2">
      <t>コウソツ</t>
    </rPh>
    <rPh sb="2" eb="4">
      <t>イジョウ</t>
    </rPh>
    <rPh sb="5" eb="8">
      <t>ジドウシャ</t>
    </rPh>
    <rPh sb="8" eb="10">
      <t>ウンテン</t>
    </rPh>
    <rPh sb="10" eb="12">
      <t>メンキョ</t>
    </rPh>
    <rPh sb="13" eb="15">
      <t>フツウ</t>
    </rPh>
    <rPh sb="25" eb="27">
      <t>ヒッス</t>
    </rPh>
    <rPh sb="28" eb="30">
      <t>フツウ</t>
    </rPh>
    <rPh sb="32" eb="33">
      <t>ナオ</t>
    </rPh>
    <rPh sb="33" eb="34">
      <t>カ</t>
    </rPh>
    <rPh sb="35" eb="37">
      <t>オオガタ</t>
    </rPh>
    <rPh sb="38" eb="40">
      <t>ケンイン</t>
    </rPh>
    <rPh sb="41" eb="43">
      <t>オオガタ</t>
    </rPh>
    <rPh sb="43" eb="45">
      <t>トクシュ</t>
    </rPh>
    <rPh sb="45" eb="47">
      <t>メンキョ</t>
    </rPh>
    <rPh sb="47" eb="48">
      <t>ナオ</t>
    </rPh>
    <rPh sb="48" eb="49">
      <t>カ</t>
    </rPh>
    <rPh sb="50" eb="52">
      <t>ショウキュウ</t>
    </rPh>
    <rPh sb="52" eb="53">
      <t>アリ</t>
    </rPh>
    <rPh sb="54" eb="56">
      <t>ショウヨ</t>
    </rPh>
    <rPh sb="57" eb="59">
      <t>ネンジ</t>
    </rPh>
    <rPh sb="60" eb="62">
      <t>ギョウセキ</t>
    </rPh>
    <rPh sb="65" eb="67">
      <t>シキュウ</t>
    </rPh>
    <rPh sb="68" eb="70">
      <t>シャカイ</t>
    </rPh>
    <rPh sb="70" eb="72">
      <t>ホケン</t>
    </rPh>
    <rPh sb="72" eb="73">
      <t>アリ</t>
    </rPh>
    <rPh sb="74" eb="76">
      <t>シヨウ</t>
    </rPh>
    <rPh sb="76" eb="78">
      <t>キカン</t>
    </rPh>
    <rPh sb="81" eb="83">
      <t>テイド</t>
    </rPh>
    <rPh sb="84" eb="86">
      <t>ジョウケン</t>
    </rPh>
    <rPh sb="87" eb="88">
      <t>オナ</t>
    </rPh>
    <rPh sb="91" eb="93">
      <t>シャイン</t>
    </rPh>
    <rPh sb="93" eb="94">
      <t>リョウ</t>
    </rPh>
    <rPh sb="94" eb="95">
      <t>アリ</t>
    </rPh>
    <rPh sb="96" eb="98">
      <t>ツウネン</t>
    </rPh>
    <rPh sb="99" eb="101">
      <t>コヨウ</t>
    </rPh>
    <rPh sb="101" eb="103">
      <t>セイド</t>
    </rPh>
    <rPh sb="103" eb="104">
      <t>アリ</t>
    </rPh>
    <rPh sb="105" eb="108">
      <t>ジネンド</t>
    </rPh>
    <rPh sb="108" eb="110">
      <t>コウシン</t>
    </rPh>
    <rPh sb="110" eb="111">
      <t>カ</t>
    </rPh>
    <rPh sb="112" eb="114">
      <t>フクリ</t>
    </rPh>
    <rPh sb="114" eb="116">
      <t>コウセイ</t>
    </rPh>
    <rPh sb="117" eb="119">
      <t>ハナミ</t>
    </rPh>
    <rPh sb="120" eb="121">
      <t>カイ</t>
    </rPh>
    <rPh sb="122" eb="123">
      <t>ガツ</t>
    </rPh>
    <rPh sb="124" eb="126">
      <t>カキ</t>
    </rPh>
    <rPh sb="126" eb="128">
      <t>ケンシュウ</t>
    </rPh>
    <rPh sb="128" eb="129">
      <t>カイ</t>
    </rPh>
    <rPh sb="130" eb="131">
      <t>ガツ</t>
    </rPh>
    <rPh sb="132" eb="134">
      <t>イアン</t>
    </rPh>
    <rPh sb="134" eb="135">
      <t>カイ</t>
    </rPh>
    <rPh sb="137" eb="138">
      <t>ガツ</t>
    </rPh>
    <phoneticPr fontId="3"/>
  </si>
  <si>
    <t>820円以上</t>
    <rPh sb="3" eb="4">
      <t>エン</t>
    </rPh>
    <rPh sb="4" eb="6">
      <t>イジョウ</t>
    </rPh>
    <phoneticPr fontId="3"/>
  </si>
  <si>
    <t>看護師業務（正規職員）</t>
    <rPh sb="0" eb="3">
      <t>カンゴシ</t>
    </rPh>
    <rPh sb="3" eb="5">
      <t>ギョウム</t>
    </rPh>
    <rPh sb="6" eb="8">
      <t>セイキ</t>
    </rPh>
    <rPh sb="8" eb="10">
      <t>ショクイン</t>
    </rPh>
    <phoneticPr fontId="3"/>
  </si>
  <si>
    <t>商工会取りまとめ事業所、要履歴書、経験不問、制服支給</t>
    <rPh sb="12" eb="13">
      <t>ヨウ</t>
    </rPh>
    <rPh sb="13" eb="16">
      <t>リレキショ</t>
    </rPh>
    <rPh sb="17" eb="19">
      <t>ケイケン</t>
    </rPh>
    <rPh sb="19" eb="21">
      <t>フモン</t>
    </rPh>
    <rPh sb="22" eb="24">
      <t>セイフク</t>
    </rPh>
    <rPh sb="24" eb="26">
      <t>シキュウ</t>
    </rPh>
    <phoneticPr fontId="3"/>
  </si>
  <si>
    <t>期間の定めなし</t>
    <rPh sb="0" eb="2">
      <t>キカン</t>
    </rPh>
    <rPh sb="3" eb="4">
      <t>サダ</t>
    </rPh>
    <phoneticPr fontId="3"/>
  </si>
  <si>
    <t>有</t>
    <rPh sb="0" eb="1">
      <t>アリ</t>
    </rPh>
    <phoneticPr fontId="3"/>
  </si>
  <si>
    <t>有限会社　太田農場</t>
    <rPh sb="0" eb="2">
      <t>ユウゲン</t>
    </rPh>
    <rPh sb="2" eb="4">
      <t>カイシャ</t>
    </rPh>
    <rPh sb="5" eb="7">
      <t>オオタ</t>
    </rPh>
    <rPh sb="7" eb="9">
      <t>ノウジョウ</t>
    </rPh>
    <phoneticPr fontId="3"/>
  </si>
  <si>
    <t>河東郡鹿追町東町2丁目5-1</t>
    <rPh sb="0" eb="3">
      <t>カトウグン</t>
    </rPh>
    <rPh sb="3" eb="6">
      <t>シカオイチョウ</t>
    </rPh>
    <rPh sb="6" eb="7">
      <t>ヒガシ</t>
    </rPh>
    <rPh sb="7" eb="8">
      <t>マチ</t>
    </rPh>
    <rPh sb="9" eb="11">
      <t>チョウメ</t>
    </rPh>
    <phoneticPr fontId="3"/>
  </si>
  <si>
    <t>200,000以上</t>
    <rPh sb="7" eb="9">
      <t>イジョウ</t>
    </rPh>
    <phoneticPr fontId="3"/>
  </si>
  <si>
    <t>8:30～17:15　休憩12:00～13:00
1週間あたり所定労働時間 38.75時間</t>
    <rPh sb="11" eb="13">
      <t>キュウケイ</t>
    </rPh>
    <rPh sb="26" eb="28">
      <t>シュウカン</t>
    </rPh>
    <rPh sb="31" eb="33">
      <t>ショテイ</t>
    </rPh>
    <rPh sb="33" eb="35">
      <t>ロウドウ</t>
    </rPh>
    <rPh sb="35" eb="37">
      <t>ジカン</t>
    </rPh>
    <rPh sb="43" eb="45">
      <t>ジカン</t>
    </rPh>
    <phoneticPr fontId="3"/>
  </si>
  <si>
    <t>1010円</t>
    <rPh sb="4" eb="5">
      <t>エン</t>
    </rPh>
    <phoneticPr fontId="3"/>
  </si>
  <si>
    <t>30-10</t>
  </si>
  <si>
    <t>1968.6.3</t>
  </si>
  <si>
    <t>商工会取りまとめ事業所、大型・大特・建設機械免許、免許取得助成有</t>
    <rPh sb="12" eb="14">
      <t>オオガタ</t>
    </rPh>
    <rPh sb="15" eb="17">
      <t>ダイトク</t>
    </rPh>
    <rPh sb="18" eb="20">
      <t>ケンセツ</t>
    </rPh>
    <rPh sb="20" eb="22">
      <t>キカイ</t>
    </rPh>
    <rPh sb="22" eb="24">
      <t>メンキョ</t>
    </rPh>
    <phoneticPr fontId="3"/>
  </si>
  <si>
    <t>看護補助業務(臨時職員)</t>
    <rPh sb="0" eb="2">
      <t>カンゴ</t>
    </rPh>
    <rPh sb="2" eb="4">
      <t>ホジョ</t>
    </rPh>
    <rPh sb="4" eb="6">
      <t>ギョウム</t>
    </rPh>
    <rPh sb="7" eb="9">
      <t>リンジ</t>
    </rPh>
    <rPh sb="9" eb="11">
      <t>ショクイン</t>
    </rPh>
    <phoneticPr fontId="3"/>
  </si>
  <si>
    <t>1,200円</t>
    <rPh sb="5" eb="6">
      <t>エン</t>
    </rPh>
    <phoneticPr fontId="3"/>
  </si>
  <si>
    <t>081-0345</t>
  </si>
  <si>
    <t>鹿追町南町２丁目４６番地</t>
    <rPh sb="0" eb="3">
      <t>シカオイチョウ</t>
    </rPh>
    <rPh sb="3" eb="4">
      <t>ミナミ</t>
    </rPh>
    <rPh sb="4" eb="5">
      <t>マチ</t>
    </rPh>
    <rPh sb="6" eb="8">
      <t>チョウメ</t>
    </rPh>
    <rPh sb="10" eb="12">
      <t>バンチ</t>
    </rPh>
    <phoneticPr fontId="3"/>
  </si>
  <si>
    <t>8:30～17:15　休憩12:00～13:00
1週間あたり所定労働時間 38.76時間</t>
    <rPh sb="11" eb="13">
      <t>キュウケイ</t>
    </rPh>
    <rPh sb="26" eb="28">
      <t>シュウカン</t>
    </rPh>
    <rPh sb="31" eb="33">
      <t>ショテイ</t>
    </rPh>
    <rPh sb="33" eb="35">
      <t>ロウドウ</t>
    </rPh>
    <rPh sb="35" eb="37">
      <t>ジカン</t>
    </rPh>
    <rPh sb="43" eb="45">
      <t>ジカン</t>
    </rPh>
    <phoneticPr fontId="3"/>
  </si>
  <si>
    <t>佐藤</t>
  </si>
  <si>
    <t>河東郡鹿追町新町4丁目1番地</t>
    <rPh sb="0" eb="3">
      <t>カトウグン</t>
    </rPh>
    <rPh sb="3" eb="6">
      <t>シカオイチョウ</t>
    </rPh>
    <rPh sb="6" eb="8">
      <t>シンマチ</t>
    </rPh>
    <rPh sb="9" eb="11">
      <t>チョウメ</t>
    </rPh>
    <rPh sb="12" eb="14">
      <t>バンチ</t>
    </rPh>
    <phoneticPr fontId="3"/>
  </si>
  <si>
    <t>250,000円</t>
    <rPh sb="7" eb="8">
      <t>エン</t>
    </rPh>
    <phoneticPr fontId="3"/>
  </si>
  <si>
    <t>900円</t>
    <rPh sb="3" eb="4">
      <t>エン</t>
    </rPh>
    <phoneticPr fontId="3"/>
  </si>
  <si>
    <t>要
看護師、準看護資格</t>
    <rPh sb="0" eb="1">
      <t>ヨウ</t>
    </rPh>
    <rPh sb="2" eb="5">
      <t>カンゴシ</t>
    </rPh>
    <rPh sb="6" eb="7">
      <t>ジュン</t>
    </rPh>
    <rPh sb="7" eb="9">
      <t>カンゴ</t>
    </rPh>
    <rPh sb="9" eb="11">
      <t>シカク</t>
    </rPh>
    <phoneticPr fontId="3"/>
  </si>
  <si>
    <t>camimura@asahi-net.email.ne.jp</t>
  </si>
  <si>
    <t>29-8</t>
  </si>
  <si>
    <t>商工会取りまとめ事業所、大型特殊免許</t>
    <rPh sb="12" eb="14">
      <t>オオガタ</t>
    </rPh>
    <rPh sb="14" eb="16">
      <t>トクシュ</t>
    </rPh>
    <rPh sb="16" eb="18">
      <t>メンキョ</t>
    </rPh>
    <phoneticPr fontId="3"/>
  </si>
  <si>
    <t>農業</t>
    <rPh sb="0" eb="2">
      <t>ノウギョウ</t>
    </rPh>
    <phoneticPr fontId="3"/>
  </si>
  <si>
    <t>鹿追町泉町４－３－４７
いずみ野団地２－４</t>
    <rPh sb="3" eb="4">
      <t>イズミ</t>
    </rPh>
    <rPh sb="4" eb="5">
      <t>マチ</t>
    </rPh>
    <rPh sb="15" eb="16">
      <t>ノ</t>
    </rPh>
    <rPh sb="16" eb="18">
      <t>ダンチ</t>
    </rPh>
    <phoneticPr fontId="3"/>
  </si>
  <si>
    <t>商工会とりまとめ事業所
雇用保険あり</t>
    <rPh sb="0" eb="3">
      <t>ショウコウカイ</t>
    </rPh>
    <rPh sb="8" eb="11">
      <t>ジギョウショ</t>
    </rPh>
    <rPh sb="12" eb="14">
      <t>コヨウ</t>
    </rPh>
    <rPh sb="14" eb="16">
      <t>ホケン</t>
    </rPh>
    <phoneticPr fontId="3"/>
  </si>
  <si>
    <t>ホール接客・調理補助</t>
  </si>
  <si>
    <t>30-16</t>
  </si>
  <si>
    <t>船戸　智之</t>
    <rPh sb="0" eb="2">
      <t>フナト</t>
    </rPh>
    <rPh sb="3" eb="4">
      <t>トモ</t>
    </rPh>
    <rPh sb="4" eb="5">
      <t>ユキ</t>
    </rPh>
    <phoneticPr fontId="3"/>
  </si>
  <si>
    <t>河東郡鹿追町東瓜幕西19線27番地47</t>
    <rPh sb="6" eb="7">
      <t>ヒガシ</t>
    </rPh>
    <rPh sb="15" eb="17">
      <t>バンチ</t>
    </rPh>
    <phoneticPr fontId="3"/>
  </si>
  <si>
    <t>&lt;パートタイマー・アルバイト&gt;
レジ、接客、品出し、清掃　他</t>
  </si>
  <si>
    <t>・普通自動車運転免許
・作業機械
・狩猟</t>
    <rPh sb="12" eb="14">
      <t>サギョウ</t>
    </rPh>
    <rPh sb="14" eb="16">
      <t>キカイ</t>
    </rPh>
    <rPh sb="18" eb="20">
      <t>シュリョウ</t>
    </rPh>
    <phoneticPr fontId="3"/>
  </si>
  <si>
    <t xml:space="preserve">
然別湖畔温泉ホテル風水　</t>
    <rPh sb="1" eb="3">
      <t>シカリベツ</t>
    </rPh>
    <rPh sb="3" eb="5">
      <t>コハン</t>
    </rPh>
    <rPh sb="5" eb="7">
      <t>オンセン</t>
    </rPh>
    <rPh sb="10" eb="12">
      <t>フウスイ</t>
    </rPh>
    <phoneticPr fontId="3"/>
  </si>
  <si>
    <t>2-5</t>
  </si>
  <si>
    <t>H11.1</t>
  </si>
  <si>
    <t>081-0220</t>
  </si>
  <si>
    <t>飲食業</t>
    <rPh sb="0" eb="3">
      <t>インショクギョウ</t>
    </rPh>
    <phoneticPr fontId="3"/>
  </si>
  <si>
    <t>代表取締役
勝海　敏正</t>
    <rPh sb="0" eb="2">
      <t>ダイヒョウ</t>
    </rPh>
    <rPh sb="2" eb="5">
      <t>トリシマリヤク</t>
    </rPh>
    <rPh sb="6" eb="8">
      <t>カツミ</t>
    </rPh>
    <rPh sb="9" eb="11">
      <t>トシマサ</t>
    </rPh>
    <phoneticPr fontId="3"/>
  </si>
  <si>
    <t>梅木　薫</t>
    <rPh sb="0" eb="2">
      <t>ウメキ</t>
    </rPh>
    <rPh sb="3" eb="4">
      <t>カオル</t>
    </rPh>
    <phoneticPr fontId="3"/>
  </si>
  <si>
    <t>kannno@springs.jp.net</t>
  </si>
  <si>
    <t>旅館　公衆浴場</t>
    <rPh sb="0" eb="2">
      <t>リョカン</t>
    </rPh>
    <rPh sb="3" eb="5">
      <t>コウシュウ</t>
    </rPh>
    <rPh sb="5" eb="7">
      <t>ヨクジョウ</t>
    </rPh>
    <phoneticPr fontId="3"/>
  </si>
  <si>
    <t>酪農作業全般</t>
    <rPh sb="0" eb="2">
      <t>ラクノウ</t>
    </rPh>
    <rPh sb="2" eb="4">
      <t>サギョウ</t>
    </rPh>
    <rPh sb="4" eb="6">
      <t>ゼンパン</t>
    </rPh>
    <phoneticPr fontId="3"/>
  </si>
  <si>
    <t>鈴蘭ビルサービス㈱鹿追支店</t>
    <rPh sb="9" eb="11">
      <t>シカオイ</t>
    </rPh>
    <rPh sb="11" eb="13">
      <t>シテン</t>
    </rPh>
    <phoneticPr fontId="3"/>
  </si>
  <si>
    <t>080-0312</t>
  </si>
  <si>
    <t>温泉旅館の経営</t>
    <rPh sb="0" eb="2">
      <t>オンセン</t>
    </rPh>
    <rPh sb="2" eb="4">
      <t>リョカン</t>
    </rPh>
    <rPh sb="5" eb="7">
      <t>ケイエイ</t>
    </rPh>
    <phoneticPr fontId="3"/>
  </si>
  <si>
    <t>7/1~10/31</t>
  </si>
  <si>
    <t>カントリーファーマーズ藤田牧場</t>
    <rPh sb="11" eb="13">
      <t>フジタ</t>
    </rPh>
    <rPh sb="13" eb="15">
      <t>ボクジョウ</t>
    </rPh>
    <phoneticPr fontId="3"/>
  </si>
  <si>
    <t>週3日、1週間あたり20時間</t>
    <rPh sb="0" eb="1">
      <t>シュウ</t>
    </rPh>
    <rPh sb="2" eb="3">
      <t>ニチ</t>
    </rPh>
    <rPh sb="5" eb="7">
      <t>シュウカン</t>
    </rPh>
    <rPh sb="12" eb="14">
      <t>ジカン</t>
    </rPh>
    <phoneticPr fontId="3"/>
  </si>
  <si>
    <t>29-15</t>
  </si>
  <si>
    <t>850円</t>
    <rPh sb="3" eb="4">
      <t>エン</t>
    </rPh>
    <phoneticPr fontId="3"/>
  </si>
  <si>
    <t>（有）Ｔ・Ｔ・Ｋ</t>
    <rPh sb="1" eb="2">
      <t>ユウ</t>
    </rPh>
    <phoneticPr fontId="3"/>
  </si>
  <si>
    <t>農事組合法人　西上経営組合</t>
    <rPh sb="0" eb="6">
      <t>ノウジクミアイホウジン</t>
    </rPh>
    <rPh sb="7" eb="9">
      <t>ニシカミ</t>
    </rPh>
    <rPh sb="9" eb="11">
      <t>ケイエイ</t>
    </rPh>
    <rPh sb="11" eb="13">
      <t>クミアイ</t>
    </rPh>
    <phoneticPr fontId="3"/>
  </si>
  <si>
    <t>午前中</t>
    <rPh sb="0" eb="3">
      <t>ゴゼンチュウ</t>
    </rPh>
    <phoneticPr fontId="3"/>
  </si>
  <si>
    <t>鹿追町役場
または役場近隣公共施設</t>
    <rPh sb="0" eb="3">
      <t>シカオイチョウ</t>
    </rPh>
    <rPh sb="3" eb="5">
      <t>ヤクバ</t>
    </rPh>
    <rPh sb="9" eb="11">
      <t>ヤクバ</t>
    </rPh>
    <rPh sb="11" eb="13">
      <t>キンリン</t>
    </rPh>
    <rPh sb="13" eb="15">
      <t>コウキョウ</t>
    </rPh>
    <rPh sb="15" eb="17">
      <t>シセツ</t>
    </rPh>
    <phoneticPr fontId="3"/>
  </si>
  <si>
    <t>081-0221</t>
  </si>
  <si>
    <t>2025/30</t>
  </si>
  <si>
    <t>0156-66-3542</t>
  </si>
  <si>
    <t>①、②　8:30～17:30（季節により変動あり）
③8:30～17:30</t>
  </si>
  <si>
    <t>カモク堂</t>
    <rPh sb="3" eb="4">
      <t>ドウ</t>
    </rPh>
    <phoneticPr fontId="3"/>
  </si>
  <si>
    <t>カントリーパパ</t>
  </si>
  <si>
    <t>十勝管内
（本店及び支店所在地勤務）</t>
    <rPh sb="0" eb="4">
      <t>トカチカンナイ</t>
    </rPh>
    <rPh sb="6" eb="8">
      <t>ホンテン</t>
    </rPh>
    <rPh sb="8" eb="9">
      <t>オヨ</t>
    </rPh>
    <rPh sb="10" eb="12">
      <t>シテン</t>
    </rPh>
    <rPh sb="12" eb="15">
      <t>ショザイチ</t>
    </rPh>
    <rPh sb="15" eb="17">
      <t>キンム</t>
    </rPh>
    <phoneticPr fontId="3"/>
  </si>
  <si>
    <t>及川</t>
    <rPh sb="0" eb="2">
      <t>オイカワ</t>
    </rPh>
    <phoneticPr fontId="3"/>
  </si>
  <si>
    <t>203,000～円</t>
    <rPh sb="8" eb="9">
      <t>エン</t>
    </rPh>
    <phoneticPr fontId="3"/>
  </si>
  <si>
    <t>081-0341</t>
  </si>
  <si>
    <t>Ｒ１</t>
  </si>
  <si>
    <t>看護師・保健師免許・TOEIC700点・フランス語検定2級・DELF B2</t>
    <rPh sb="0" eb="3">
      <t>カンゴシ</t>
    </rPh>
    <rPh sb="4" eb="7">
      <t>ホケンシ</t>
    </rPh>
    <rPh sb="7" eb="9">
      <t>メンキョ</t>
    </rPh>
    <rPh sb="18" eb="19">
      <t>テン</t>
    </rPh>
    <rPh sb="24" eb="25">
      <t>ゴ</t>
    </rPh>
    <rPh sb="25" eb="27">
      <t>ケンテイ</t>
    </rPh>
    <rPh sb="28" eb="29">
      <t>キュウ</t>
    </rPh>
    <phoneticPr fontId="3"/>
  </si>
  <si>
    <t>・自動車整備管理
・フォークリフト
・車両系建設機械
・ガス溶接</t>
    <rPh sb="1" eb="4">
      <t>ジドウシャ</t>
    </rPh>
    <rPh sb="4" eb="6">
      <t>セイビ</t>
    </rPh>
    <rPh sb="6" eb="8">
      <t>カンリ</t>
    </rPh>
    <rPh sb="19" eb="21">
      <t>シャリョウ</t>
    </rPh>
    <rPh sb="21" eb="22">
      <t>ケイ</t>
    </rPh>
    <rPh sb="22" eb="24">
      <t>ケンセツ</t>
    </rPh>
    <rPh sb="24" eb="26">
      <t>キカイ</t>
    </rPh>
    <rPh sb="30" eb="32">
      <t>ヨウセツ</t>
    </rPh>
    <phoneticPr fontId="3"/>
  </si>
  <si>
    <t>1-8</t>
  </si>
  <si>
    <t>要履歴書、学歴不問
大型自動車免許・車両系機械運転技能あれば尚可（免許は入社後取得も可）
家族・通勤手当有
社会保険完備
試用期間3か月</t>
    <rPh sb="0" eb="1">
      <t>ヨウ</t>
    </rPh>
    <rPh sb="1" eb="4">
      <t>リレキショ</t>
    </rPh>
    <rPh sb="5" eb="7">
      <t>ガクレキ</t>
    </rPh>
    <rPh sb="7" eb="9">
      <t>フモン</t>
    </rPh>
    <rPh sb="10" eb="12">
      <t>オオガタ</t>
    </rPh>
    <rPh sb="12" eb="15">
      <t>ジドウシャ</t>
    </rPh>
    <rPh sb="15" eb="17">
      <t>メンキョ</t>
    </rPh>
    <rPh sb="18" eb="20">
      <t>シャリョウ</t>
    </rPh>
    <rPh sb="20" eb="21">
      <t>ケイ</t>
    </rPh>
    <rPh sb="21" eb="23">
      <t>キカイ</t>
    </rPh>
    <rPh sb="23" eb="25">
      <t>ウンテン</t>
    </rPh>
    <rPh sb="25" eb="27">
      <t>ギノウ</t>
    </rPh>
    <rPh sb="30" eb="32">
      <t>ナオカ</t>
    </rPh>
    <rPh sb="33" eb="35">
      <t>メンキョ</t>
    </rPh>
    <rPh sb="36" eb="39">
      <t>ニュウシャゴ</t>
    </rPh>
    <rPh sb="39" eb="41">
      <t>シュトク</t>
    </rPh>
    <rPh sb="42" eb="43">
      <t>カ</t>
    </rPh>
    <rPh sb="45" eb="47">
      <t>カゾク</t>
    </rPh>
    <rPh sb="48" eb="50">
      <t>ツウキン</t>
    </rPh>
    <rPh sb="50" eb="52">
      <t>テアテ</t>
    </rPh>
    <rPh sb="52" eb="53">
      <t>アリ</t>
    </rPh>
    <rPh sb="54" eb="56">
      <t>シャカイ</t>
    </rPh>
    <rPh sb="56" eb="58">
      <t>ホケン</t>
    </rPh>
    <rPh sb="58" eb="60">
      <t>カンビ</t>
    </rPh>
    <rPh sb="61" eb="63">
      <t>シヨウ</t>
    </rPh>
    <rPh sb="63" eb="65">
      <t>キカン</t>
    </rPh>
    <rPh sb="67" eb="68">
      <t>ゲツ</t>
    </rPh>
    <phoneticPr fontId="3"/>
  </si>
  <si>
    <t>081-0216</t>
  </si>
  <si>
    <t>７：００～１７：００の間で４～８時間程度
月１８日稼働　　　１１０時間程度　
　※一カ月単位の変形労働制</t>
  </si>
  <si>
    <t>081-0201</t>
  </si>
  <si>
    <t>1995.11.16</t>
  </si>
  <si>
    <t>然別湖畔温泉ホテル風水　</t>
  </si>
  <si>
    <t>佐藤　毅</t>
    <rPh sb="0" eb="2">
      <t>サトウ</t>
    </rPh>
    <rPh sb="3" eb="4">
      <t>ツヨシ</t>
    </rPh>
    <phoneticPr fontId="3"/>
  </si>
  <si>
    <t>30-35</t>
  </si>
  <si>
    <t>8：00～17：00（季節により変動あり）（休憩60分）
（休日・時間外有　残業：月平均25時間）
休日：祝、その他</t>
    <rPh sb="11" eb="13">
      <t>キセツ</t>
    </rPh>
    <rPh sb="16" eb="18">
      <t>ヘンドウ</t>
    </rPh>
    <rPh sb="22" eb="24">
      <t>キュウケイ</t>
    </rPh>
    <rPh sb="26" eb="27">
      <t>フン</t>
    </rPh>
    <rPh sb="30" eb="32">
      <t>キュウジツ</t>
    </rPh>
    <rPh sb="53" eb="54">
      <t>シュク</t>
    </rPh>
    <phoneticPr fontId="3"/>
  </si>
  <si>
    <t>081-0222</t>
  </si>
  <si>
    <t>河東郡鹿追町幌内西22線24番地</t>
    <rPh sb="0" eb="3">
      <t>カトウグン</t>
    </rPh>
    <rPh sb="3" eb="6">
      <t>シカオイチョウ</t>
    </rPh>
    <rPh sb="6" eb="8">
      <t>ホロナイ</t>
    </rPh>
    <rPh sb="8" eb="9">
      <t>ニシ</t>
    </rPh>
    <rPh sb="11" eb="12">
      <t>セン</t>
    </rPh>
    <rPh sb="14" eb="16">
      <t>バンチ</t>
    </rPh>
    <phoneticPr fontId="3"/>
  </si>
  <si>
    <t>鈴蘭ビルサービス　株式会社</t>
  </si>
  <si>
    <t>カウンター接客業務</t>
    <rPh sb="5" eb="7">
      <t>セッキャク</t>
    </rPh>
    <rPh sb="7" eb="9">
      <t>ギョウム</t>
    </rPh>
    <phoneticPr fontId="3"/>
  </si>
  <si>
    <t>末永　收</t>
    <rPh sb="0" eb="2">
      <t>スエナガ</t>
    </rPh>
    <rPh sb="3" eb="4">
      <t>オサム</t>
    </rPh>
    <phoneticPr fontId="3"/>
  </si>
  <si>
    <t>info@takubus.com</t>
  </si>
  <si>
    <t>090-5223-6778</t>
  </si>
  <si>
    <t>商工会取りまとめ事業所、要正准看護師免許、制服支給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4">
      <t>セイ</t>
    </rPh>
    <rPh sb="14" eb="15">
      <t>ジュン</t>
    </rPh>
    <rPh sb="15" eb="17">
      <t>カンゴ</t>
    </rPh>
    <rPh sb="17" eb="18">
      <t>シ</t>
    </rPh>
    <rPh sb="18" eb="20">
      <t>メンキョ</t>
    </rPh>
    <rPh sb="21" eb="23">
      <t>セイフク</t>
    </rPh>
    <rPh sb="23" eb="25">
      <t>シキュウ</t>
    </rPh>
    <phoneticPr fontId="3"/>
  </si>
  <si>
    <t>0156-66-2638</t>
  </si>
  <si>
    <t>0156-67-2467</t>
  </si>
  <si>
    <t>220,000円～350,000万円</t>
  </si>
  <si>
    <t>①〈清掃業務全般〉9：00～12：00　月～金（週2・3でも可）
②〈清掃業務及び雑務（草取り等）〉8：00～11：00　土・日
　　（月4～5回程度、どちらかでも可）</t>
    <rPh sb="2" eb="4">
      <t>セイソウ</t>
    </rPh>
    <rPh sb="4" eb="6">
      <t>ギョウム</t>
    </rPh>
    <rPh sb="6" eb="8">
      <t>ゼンパン</t>
    </rPh>
    <rPh sb="20" eb="21">
      <t>ゲツ</t>
    </rPh>
    <rPh sb="22" eb="23">
      <t>キン</t>
    </rPh>
    <rPh sb="24" eb="25">
      <t>シュウ</t>
    </rPh>
    <rPh sb="30" eb="31">
      <t>カ</t>
    </rPh>
    <rPh sb="35" eb="37">
      <t>セイソウ</t>
    </rPh>
    <rPh sb="37" eb="39">
      <t>ギョウム</t>
    </rPh>
    <rPh sb="39" eb="40">
      <t>オヨ</t>
    </rPh>
    <rPh sb="41" eb="43">
      <t>ザツム</t>
    </rPh>
    <rPh sb="44" eb="46">
      <t>クサト</t>
    </rPh>
    <rPh sb="47" eb="48">
      <t>トウ</t>
    </rPh>
    <rPh sb="61" eb="62">
      <t>ド</t>
    </rPh>
    <rPh sb="63" eb="64">
      <t>ヒ</t>
    </rPh>
    <rPh sb="68" eb="69">
      <t>ツキ</t>
    </rPh>
    <rPh sb="72" eb="73">
      <t>カイ</t>
    </rPh>
    <rPh sb="73" eb="75">
      <t>テイド</t>
    </rPh>
    <rPh sb="82" eb="83">
      <t>カ</t>
    </rPh>
    <phoneticPr fontId="3"/>
  </si>
  <si>
    <t>　　　　　</t>
  </si>
  <si>
    <t>パン製造販売</t>
    <rPh sb="2" eb="4">
      <t>セイゾウ</t>
    </rPh>
    <rPh sb="4" eb="6">
      <t>ハンバイ</t>
    </rPh>
    <phoneticPr fontId="3"/>
  </si>
  <si>
    <t>2-12</t>
  </si>
  <si>
    <t>夏期（4/中旬から）　4：30～8：00、9：30～12：00か12：30～15：00、15：30～19：00（9時間30分）
冬期（11月から）4：30～8：00、月15日間2時間昼勤務、15：30～19：30（9時間30分）</t>
    <rPh sb="0" eb="2">
      <t>カキ</t>
    </rPh>
    <rPh sb="5" eb="7">
      <t>チュウジュン</t>
    </rPh>
    <rPh sb="57" eb="59">
      <t>ジカン</t>
    </rPh>
    <rPh sb="61" eb="62">
      <t>フン</t>
    </rPh>
    <rPh sb="65" eb="67">
      <t>トウキ</t>
    </rPh>
    <rPh sb="70" eb="71">
      <t>ガツ</t>
    </rPh>
    <rPh sb="84" eb="85">
      <t>ツキ</t>
    </rPh>
    <rPh sb="87" eb="89">
      <t>ニチカン</t>
    </rPh>
    <rPh sb="90" eb="92">
      <t>ジカン</t>
    </rPh>
    <rPh sb="92" eb="93">
      <t>ヒル</t>
    </rPh>
    <rPh sb="93" eb="95">
      <t>キンム</t>
    </rPh>
    <phoneticPr fontId="3"/>
  </si>
  <si>
    <t>3-18</t>
  </si>
  <si>
    <t>2020.3.16</t>
  </si>
  <si>
    <t>パン等の製造販売</t>
    <rPh sb="2" eb="3">
      <t>トウ</t>
    </rPh>
    <rPh sb="4" eb="6">
      <t>セイゾウ</t>
    </rPh>
    <rPh sb="6" eb="8">
      <t>ハンバイ</t>
    </rPh>
    <phoneticPr fontId="3"/>
  </si>
  <si>
    <t>施設管理、警備、電気等検針</t>
    <rPh sb="0" eb="2">
      <t>シセツ</t>
    </rPh>
    <rPh sb="2" eb="4">
      <t>カンリ</t>
    </rPh>
    <rPh sb="5" eb="7">
      <t>ケイビ</t>
    </rPh>
    <rPh sb="8" eb="10">
      <t>デンキ</t>
    </rPh>
    <rPh sb="10" eb="11">
      <t>ナド</t>
    </rPh>
    <rPh sb="11" eb="13">
      <t>ケンシン</t>
    </rPh>
    <phoneticPr fontId="3"/>
  </si>
  <si>
    <t>採用
採用</t>
    <rPh sb="0" eb="2">
      <t>サイヨウ</t>
    </rPh>
    <rPh sb="4" eb="6">
      <t>サイヨウ</t>
    </rPh>
    <phoneticPr fontId="3"/>
  </si>
  <si>
    <t>10：00～17:00（休日は毎週火）</t>
    <rPh sb="12" eb="14">
      <t>キュウジツ</t>
    </rPh>
    <rPh sb="15" eb="17">
      <t>マイシュウ</t>
    </rPh>
    <rPh sb="17" eb="18">
      <t>カ</t>
    </rPh>
    <phoneticPr fontId="3"/>
  </si>
  <si>
    <t>中木　雄三郎</t>
    <rPh sb="0" eb="2">
      <t>ナカキ</t>
    </rPh>
    <rPh sb="3" eb="6">
      <t>ユウザブロウ</t>
    </rPh>
    <phoneticPr fontId="3"/>
  </si>
  <si>
    <t>168,000円～（賞与１回0.5ヶ月分）</t>
    <rPh sb="7" eb="8">
      <t>エン</t>
    </rPh>
    <rPh sb="10" eb="12">
      <t>ショウヨ</t>
    </rPh>
    <rPh sb="13" eb="14">
      <t>カイ</t>
    </rPh>
    <rPh sb="18" eb="20">
      <t>ゲツブン</t>
    </rPh>
    <phoneticPr fontId="3"/>
  </si>
  <si>
    <t>一般旅客自動車運送事業</t>
    <rPh sb="0" eb="2">
      <t>イッパン</t>
    </rPh>
    <rPh sb="2" eb="4">
      <t>リョカク</t>
    </rPh>
    <rPh sb="4" eb="7">
      <t>ジドウシャ</t>
    </rPh>
    <rPh sb="7" eb="9">
      <t>ウンソウ</t>
    </rPh>
    <rPh sb="9" eb="11">
      <t>ジギョウ</t>
    </rPh>
    <phoneticPr fontId="3"/>
  </si>
  <si>
    <t>商工会取りまとめ事業所、要大型免許【各免許取得貸付制度有】</t>
    <rPh sb="12" eb="13">
      <t>ヨウ</t>
    </rPh>
    <rPh sb="13" eb="15">
      <t>オオガタ</t>
    </rPh>
    <rPh sb="15" eb="17">
      <t>メンキョ</t>
    </rPh>
    <rPh sb="18" eb="19">
      <t>カク</t>
    </rPh>
    <rPh sb="19" eb="21">
      <t>メンキョ</t>
    </rPh>
    <rPh sb="21" eb="23">
      <t>シュトク</t>
    </rPh>
    <rPh sb="23" eb="25">
      <t>カシツケ</t>
    </rPh>
    <rPh sb="25" eb="27">
      <t>セイド</t>
    </rPh>
    <rPh sb="27" eb="28">
      <t>アリ</t>
    </rPh>
    <phoneticPr fontId="3"/>
  </si>
  <si>
    <t>路線バス・貸切バスの運行</t>
    <rPh sb="0" eb="2">
      <t>ロセン</t>
    </rPh>
    <rPh sb="5" eb="7">
      <t>カシキリ</t>
    </rPh>
    <rPh sb="10" eb="12">
      <t>ウンコウ</t>
    </rPh>
    <phoneticPr fontId="3"/>
  </si>
  <si>
    <t>レストラン大草原の小さな家</t>
    <rPh sb="5" eb="8">
      <t>ダイソウゲン</t>
    </rPh>
    <rPh sb="9" eb="10">
      <t>チイ</t>
    </rPh>
    <rPh sb="12" eb="13">
      <t>イエ</t>
    </rPh>
    <phoneticPr fontId="3"/>
  </si>
  <si>
    <t>S35.12</t>
  </si>
  <si>
    <t>代表　藤田　均
（担当　藤田　大和）</t>
    <rPh sb="0" eb="2">
      <t>ダイヒョウ</t>
    </rPh>
    <rPh sb="3" eb="5">
      <t>フジタ</t>
    </rPh>
    <rPh sb="6" eb="7">
      <t>ヒトシ</t>
    </rPh>
    <rPh sb="9" eb="11">
      <t>タントウ</t>
    </rPh>
    <rPh sb="12" eb="14">
      <t>フジタ</t>
    </rPh>
    <rPh sb="15" eb="17">
      <t>ヤマト</t>
    </rPh>
    <phoneticPr fontId="3"/>
  </si>
  <si>
    <t>S36.1</t>
  </si>
  <si>
    <t xml:space="preserve"> </t>
  </si>
  <si>
    <t>1,010円～1,100円</t>
    <rPh sb="5" eb="6">
      <t>エン</t>
    </rPh>
    <rPh sb="12" eb="13">
      <t>エン</t>
    </rPh>
    <phoneticPr fontId="3"/>
  </si>
  <si>
    <t>代表
山岸　宏</t>
    <rPh sb="0" eb="2">
      <t>ダイヒョウ</t>
    </rPh>
    <rPh sb="3" eb="5">
      <t>ヤマギシ</t>
    </rPh>
    <rPh sb="6" eb="7">
      <t>ヒロシ</t>
    </rPh>
    <phoneticPr fontId="3"/>
  </si>
  <si>
    <t>29-7</t>
  </si>
  <si>
    <t>正社員）145,000円
パート）時給810円～
（土日は860円～）</t>
  </si>
  <si>
    <t>レストラン</t>
  </si>
  <si>
    <t>河東郡鹿追町栄町１丁目４番地</t>
    <rPh sb="3" eb="5">
      <t>シカオイ</t>
    </rPh>
    <rPh sb="5" eb="6">
      <t>チョウ</t>
    </rPh>
    <rPh sb="6" eb="7">
      <t>サカエ</t>
    </rPh>
    <rPh sb="7" eb="8">
      <t>マチ</t>
    </rPh>
    <rPh sb="9" eb="11">
      <t>チョウメ</t>
    </rPh>
    <rPh sb="12" eb="14">
      <t>バンチ</t>
    </rPh>
    <phoneticPr fontId="3"/>
  </si>
  <si>
    <t>H25.11</t>
  </si>
  <si>
    <t>H6.6</t>
  </si>
  <si>
    <t>環境保全センター・鹿追町国際交流センター</t>
    <rPh sb="0" eb="2">
      <t>カンキョウ</t>
    </rPh>
    <rPh sb="2" eb="4">
      <t>ホゼン</t>
    </rPh>
    <phoneticPr fontId="3"/>
  </si>
  <si>
    <t>商工会取りまとめ事業所
要履歴書・年齢・経験不問（普通自動車免許、土木l工事に関わる資格をお持ちの方、歓迎）、経験者優遇</t>
    <rPh sb="0" eb="3">
      <t>ショウコウカイ</t>
    </rPh>
    <rPh sb="3" eb="4">
      <t>ト</t>
    </rPh>
    <rPh sb="8" eb="11">
      <t>ジギョウショ</t>
    </rPh>
    <rPh sb="25" eb="27">
      <t>フツウ</t>
    </rPh>
    <rPh sb="27" eb="30">
      <t>ジドウシャ</t>
    </rPh>
    <rPh sb="30" eb="32">
      <t>メンキョ</t>
    </rPh>
    <rPh sb="33" eb="35">
      <t>ドボク</t>
    </rPh>
    <rPh sb="36" eb="38">
      <t>コウジ</t>
    </rPh>
    <rPh sb="39" eb="40">
      <t>カカ</t>
    </rPh>
    <rPh sb="42" eb="44">
      <t>シカク</t>
    </rPh>
    <rPh sb="46" eb="47">
      <t>モ</t>
    </rPh>
    <rPh sb="49" eb="50">
      <t>カタ</t>
    </rPh>
    <rPh sb="51" eb="53">
      <t>カンゲイ</t>
    </rPh>
    <rPh sb="55" eb="58">
      <t>ケイケンシャ</t>
    </rPh>
    <rPh sb="58" eb="60">
      <t>ユウグウ</t>
    </rPh>
    <phoneticPr fontId="3"/>
  </si>
  <si>
    <t>酪農業＋ファームイン体験型牧場</t>
    <rPh sb="0" eb="2">
      <t>ラクノウ</t>
    </rPh>
    <rPh sb="2" eb="3">
      <t>ギョウ</t>
    </rPh>
    <rPh sb="10" eb="13">
      <t>タイケンガタ</t>
    </rPh>
    <rPh sb="13" eb="15">
      <t>ボクジョウ</t>
    </rPh>
    <phoneticPr fontId="3"/>
  </si>
  <si>
    <t>15万円～</t>
    <rPh sb="2" eb="4">
      <t>マンエン</t>
    </rPh>
    <phoneticPr fontId="3"/>
  </si>
  <si>
    <t>0156-66-4032</t>
  </si>
  <si>
    <t>酪農＋コテージキャンプ</t>
    <rPh sb="0" eb="2">
      <t>ラクノウ</t>
    </rPh>
    <phoneticPr fontId="3"/>
  </si>
  <si>
    <t>食事作り＆買い物・清掃</t>
  </si>
  <si>
    <t>北海道鹿追高等学校内の清掃、屋外の草刈り、除雪等、用務員業務</t>
    <rPh sb="0" eb="3">
      <t>ホッカイドウ</t>
    </rPh>
    <rPh sb="3" eb="5">
      <t>シカオイ</t>
    </rPh>
    <rPh sb="5" eb="7">
      <t>コウトウ</t>
    </rPh>
    <rPh sb="7" eb="9">
      <t>ガッコウ</t>
    </rPh>
    <rPh sb="9" eb="10">
      <t>ナイ</t>
    </rPh>
    <rPh sb="11" eb="13">
      <t>セイソウ</t>
    </rPh>
    <rPh sb="14" eb="16">
      <t>オクガイ</t>
    </rPh>
    <rPh sb="17" eb="19">
      <t>クサカ</t>
    </rPh>
    <rPh sb="21" eb="23">
      <t>ジョセツ</t>
    </rPh>
    <rPh sb="23" eb="24">
      <t>トウ</t>
    </rPh>
    <rPh sb="25" eb="28">
      <t>ヨウムイン</t>
    </rPh>
    <rPh sb="28" eb="30">
      <t>ギョウム</t>
    </rPh>
    <phoneticPr fontId="3"/>
  </si>
  <si>
    <t>8：30～17：15　休憩12：00～13：00</t>
    <rPh sb="11" eb="13">
      <t>キュウケイ</t>
    </rPh>
    <phoneticPr fontId="3"/>
  </si>
  <si>
    <t>小森</t>
  </si>
  <si>
    <t>月給
時給</t>
    <rPh sb="0" eb="2">
      <t>ゲッキュウ</t>
    </rPh>
    <rPh sb="3" eb="5">
      <t>ジキュウ</t>
    </rPh>
    <phoneticPr fontId="3"/>
  </si>
  <si>
    <t>880円～</t>
    <rPh sb="3" eb="4">
      <t>エン</t>
    </rPh>
    <phoneticPr fontId="3"/>
  </si>
  <si>
    <t>河東郡音更町南鈴蘭南2丁目4番地</t>
  </si>
  <si>
    <t>S12</t>
  </si>
  <si>
    <t>8：30～17：15　休憩12：00～13：00</t>
  </si>
  <si>
    <t>6：30～9：30/14：30～21：00（実働8ｈ）
（休日は月９日）</t>
    <rPh sb="22" eb="24">
      <t>ジツドウ</t>
    </rPh>
    <rPh sb="29" eb="31">
      <t>キュウジツ</t>
    </rPh>
    <rPh sb="32" eb="33">
      <t>ツキ</t>
    </rPh>
    <rPh sb="34" eb="35">
      <t>ヒ</t>
    </rPh>
    <phoneticPr fontId="3"/>
  </si>
  <si>
    <t>商工会取りまとめ事業所
要履歴書
年齢・経験不問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ネンレイ</t>
    </rPh>
    <rPh sb="20" eb="22">
      <t>ケイケン</t>
    </rPh>
    <rPh sb="22" eb="24">
      <t>フモン</t>
    </rPh>
    <phoneticPr fontId="3"/>
  </si>
  <si>
    <t>9：00～17：00(葬儀時は午後9時半）</t>
    <rPh sb="11" eb="13">
      <t>ソウギ</t>
    </rPh>
    <rPh sb="13" eb="14">
      <t>ジ</t>
    </rPh>
    <rPh sb="15" eb="17">
      <t>ゴゴ</t>
    </rPh>
    <rPh sb="18" eb="19">
      <t>ジ</t>
    </rPh>
    <rPh sb="19" eb="20">
      <t>ハン</t>
    </rPh>
    <phoneticPr fontId="3"/>
  </si>
  <si>
    <t>正社員9：00～18：00、パートは要相談（休日は土・日・祝）</t>
    <rPh sb="0" eb="3">
      <t>セイシャイン</t>
    </rPh>
    <rPh sb="18" eb="19">
      <t>ヨウ</t>
    </rPh>
    <rPh sb="19" eb="21">
      <t>ソウダン</t>
    </rPh>
    <rPh sb="22" eb="24">
      <t>キュウジツ</t>
    </rPh>
    <rPh sb="25" eb="26">
      <t>ド</t>
    </rPh>
    <rPh sb="27" eb="28">
      <t>ニチ</t>
    </rPh>
    <rPh sb="29" eb="30">
      <t>シュク</t>
    </rPh>
    <phoneticPr fontId="3"/>
  </si>
  <si>
    <t>商品販売、店舗清掃等</t>
    <rPh sb="0" eb="2">
      <t>ショウヒン</t>
    </rPh>
    <rPh sb="2" eb="4">
      <t>ハンバイ</t>
    </rPh>
    <rPh sb="5" eb="7">
      <t>テンポ</t>
    </rPh>
    <rPh sb="7" eb="9">
      <t>セイソウ</t>
    </rPh>
    <rPh sb="9" eb="10">
      <t>トウ</t>
    </rPh>
    <phoneticPr fontId="3"/>
  </si>
  <si>
    <t>高塚　栄一</t>
    <rPh sb="0" eb="2">
      <t>タカツカ</t>
    </rPh>
    <rPh sb="3" eb="5">
      <t>エイイチ</t>
    </rPh>
    <phoneticPr fontId="3"/>
  </si>
  <si>
    <t>&lt;正社員&gt;
自動車整備</t>
    <rPh sb="1" eb="4">
      <t>セイシャイン</t>
    </rPh>
    <rPh sb="6" eb="9">
      <t>ジドウシャ</t>
    </rPh>
    <rPh sb="9" eb="11">
      <t>セイビ</t>
    </rPh>
    <phoneticPr fontId="3"/>
  </si>
  <si>
    <t>1～2</t>
  </si>
  <si>
    <t>削蹄補助</t>
    <rPh sb="0" eb="2">
      <t>サクテイ</t>
    </rPh>
    <rPh sb="2" eb="4">
      <t>ホジョ</t>
    </rPh>
    <phoneticPr fontId="3"/>
  </si>
  <si>
    <t>削蹄業</t>
    <rPh sb="0" eb="2">
      <t>サクテイ</t>
    </rPh>
    <rPh sb="2" eb="3">
      <t>ギョウ</t>
    </rPh>
    <phoneticPr fontId="3"/>
  </si>
  <si>
    <t>警備業、ビルメンテナンス業</t>
    <rPh sb="0" eb="2">
      <t>ケイビ</t>
    </rPh>
    <rPh sb="2" eb="3">
      <t>ギョウ</t>
    </rPh>
    <rPh sb="12" eb="13">
      <t>ギョウ</t>
    </rPh>
    <phoneticPr fontId="3"/>
  </si>
  <si>
    <t>造林・造材</t>
    <rPh sb="0" eb="2">
      <t>ゾウリン</t>
    </rPh>
    <rPh sb="3" eb="5">
      <t>ゾウザイ</t>
    </rPh>
    <phoneticPr fontId="3"/>
  </si>
  <si>
    <t>高田　泰輔</t>
    <rPh sb="0" eb="2">
      <t>タカダ</t>
    </rPh>
    <rPh sb="3" eb="5">
      <t>タイスケ</t>
    </rPh>
    <phoneticPr fontId="3"/>
  </si>
  <si>
    <t>9:00～15:00、週1～2日
1週間あたり　5～6時間</t>
    <rPh sb="11" eb="12">
      <t>シュウ</t>
    </rPh>
    <rPh sb="15" eb="16">
      <t>ニチ</t>
    </rPh>
    <rPh sb="18" eb="20">
      <t>シュウカン</t>
    </rPh>
    <rPh sb="27" eb="29">
      <t>ジカン</t>
    </rPh>
    <phoneticPr fontId="3"/>
  </si>
  <si>
    <t>（株）風景</t>
    <rPh sb="1" eb="2">
      <t>カブ</t>
    </rPh>
    <rPh sb="3" eb="5">
      <t>フウケイ</t>
    </rPh>
    <phoneticPr fontId="3"/>
  </si>
  <si>
    <t>岡音　初世</t>
    <rPh sb="0" eb="1">
      <t>オカ</t>
    </rPh>
    <rPh sb="1" eb="2">
      <t>オト</t>
    </rPh>
    <rPh sb="3" eb="4">
      <t>ハツ</t>
    </rPh>
    <rPh sb="4" eb="5">
      <t>ヨ</t>
    </rPh>
    <phoneticPr fontId="3"/>
  </si>
  <si>
    <t>鹿追町泉町４丁目３番地３</t>
    <rPh sb="0" eb="3">
      <t>シカオイチョウ</t>
    </rPh>
    <rPh sb="3" eb="4">
      <t>イズミ</t>
    </rPh>
    <rPh sb="4" eb="5">
      <t>マチ</t>
    </rPh>
    <rPh sb="6" eb="8">
      <t>チョウメ</t>
    </rPh>
    <rPh sb="9" eb="11">
      <t>バンチ</t>
    </rPh>
    <phoneticPr fontId="3"/>
  </si>
  <si>
    <t>商工会取りまとめ事業所
オートマ限定不可
年齢35歳位まで・経験不問</t>
    <rPh sb="0" eb="3">
      <t>ショウコウカイ</t>
    </rPh>
    <rPh sb="3" eb="4">
      <t>ト</t>
    </rPh>
    <rPh sb="8" eb="11">
      <t>ジギョウショ</t>
    </rPh>
    <rPh sb="16" eb="18">
      <t>ゲンテイ</t>
    </rPh>
    <rPh sb="18" eb="20">
      <t>フカ</t>
    </rPh>
    <rPh sb="21" eb="23">
      <t>ネンレイ</t>
    </rPh>
    <rPh sb="25" eb="26">
      <t>サイ</t>
    </rPh>
    <rPh sb="26" eb="27">
      <t>クライ</t>
    </rPh>
    <rPh sb="30" eb="32">
      <t>ケイケン</t>
    </rPh>
    <rPh sb="32" eb="34">
      <t>フモン</t>
    </rPh>
    <phoneticPr fontId="3"/>
  </si>
  <si>
    <t>810円</t>
    <rPh sb="3" eb="4">
      <t>エン</t>
    </rPh>
    <phoneticPr fontId="3"/>
  </si>
  <si>
    <t>7-15</t>
  </si>
  <si>
    <t>土曜日勤務できる人</t>
    <rPh sb="0" eb="3">
      <t>ドヨウビ</t>
    </rPh>
    <rPh sb="3" eb="5">
      <t>キンム</t>
    </rPh>
    <rPh sb="8" eb="9">
      <t>ヒト</t>
    </rPh>
    <phoneticPr fontId="3"/>
  </si>
  <si>
    <t>路線バス運転手</t>
    <rPh sb="0" eb="2">
      <t>ロセン</t>
    </rPh>
    <rPh sb="4" eb="7">
      <t>ウンテンシュ</t>
    </rPh>
    <phoneticPr fontId="3"/>
  </si>
  <si>
    <t>工事現場代理人・土木施工管理技士
（土木工事の現場管理等・PCでの図面作成積算等の書類作成）</t>
    <rPh sb="0" eb="2">
      <t>コウジ</t>
    </rPh>
    <rPh sb="2" eb="4">
      <t>ゲンバ</t>
    </rPh>
    <rPh sb="4" eb="7">
      <t>ダイリニン</t>
    </rPh>
    <rPh sb="8" eb="10">
      <t>ドボク</t>
    </rPh>
    <rPh sb="10" eb="12">
      <t>セコウ</t>
    </rPh>
    <rPh sb="12" eb="14">
      <t>カンリ</t>
    </rPh>
    <rPh sb="14" eb="16">
      <t>ギシ</t>
    </rPh>
    <rPh sb="18" eb="20">
      <t>ドボク</t>
    </rPh>
    <rPh sb="20" eb="22">
      <t>コウジ</t>
    </rPh>
    <rPh sb="23" eb="25">
      <t>ゲンバ</t>
    </rPh>
    <rPh sb="25" eb="27">
      <t>カンリ</t>
    </rPh>
    <rPh sb="27" eb="28">
      <t>トウ</t>
    </rPh>
    <rPh sb="33" eb="35">
      <t>ズメン</t>
    </rPh>
    <rPh sb="35" eb="37">
      <t>サクセイ</t>
    </rPh>
    <rPh sb="37" eb="39">
      <t>セキサン</t>
    </rPh>
    <rPh sb="39" eb="40">
      <t>トウ</t>
    </rPh>
    <rPh sb="41" eb="43">
      <t>ショルイ</t>
    </rPh>
    <rPh sb="43" eb="45">
      <t>サクセイ</t>
    </rPh>
    <phoneticPr fontId="3"/>
  </si>
  <si>
    <t>S32.5</t>
  </si>
  <si>
    <t>081-0204</t>
  </si>
  <si>
    <t>0156-66-3827</t>
  </si>
  <si>
    <t>175,000～</t>
  </si>
  <si>
    <t>950円</t>
    <rPh sb="3" eb="4">
      <t>エン</t>
    </rPh>
    <phoneticPr fontId="3"/>
  </si>
  <si>
    <t>家畜人工授精師</t>
    <rPh sb="0" eb="2">
      <t>カチク</t>
    </rPh>
    <rPh sb="2" eb="4">
      <t>ジンコウ</t>
    </rPh>
    <rPh sb="4" eb="6">
      <t>ジュセイ</t>
    </rPh>
    <rPh sb="6" eb="7">
      <t>シ</t>
    </rPh>
    <phoneticPr fontId="3"/>
  </si>
  <si>
    <t>試用期間中：基本給
1,500円減額</t>
    <rPh sb="0" eb="2">
      <t>シヨウ</t>
    </rPh>
    <rPh sb="2" eb="5">
      <t>キカンチュウ</t>
    </rPh>
    <rPh sb="6" eb="9">
      <t>キホンキュウ</t>
    </rPh>
    <rPh sb="15" eb="16">
      <t>エン</t>
    </rPh>
    <rPh sb="16" eb="18">
      <t>ゲンガク</t>
    </rPh>
    <phoneticPr fontId="3"/>
  </si>
  <si>
    <t>レストラン調理補助、ホール</t>
    <rPh sb="5" eb="7">
      <t>チョウリ</t>
    </rPh>
    <rPh sb="7" eb="9">
      <t>ホジョ</t>
    </rPh>
    <phoneticPr fontId="3"/>
  </si>
  <si>
    <t>鹿追町北町２丁目１８番地１1</t>
    <rPh sb="0" eb="3">
      <t>シカオイチョウ</t>
    </rPh>
    <rPh sb="3" eb="4">
      <t>キタ</t>
    </rPh>
    <rPh sb="4" eb="5">
      <t>マチ</t>
    </rPh>
    <rPh sb="6" eb="8">
      <t>チョウメ</t>
    </rPh>
    <rPh sb="10" eb="12">
      <t>バンチ</t>
    </rPh>
    <phoneticPr fontId="3"/>
  </si>
  <si>
    <t>高野</t>
    <rPh sb="0" eb="2">
      <t>タカノ</t>
    </rPh>
    <phoneticPr fontId="3"/>
  </si>
  <si>
    <t>要普通自動車運転免許、第２種電気工事士</t>
    <rPh sb="11" eb="12">
      <t>ダイ</t>
    </rPh>
    <rPh sb="13" eb="14">
      <t>シュ</t>
    </rPh>
    <rPh sb="14" eb="16">
      <t>デンキ</t>
    </rPh>
    <rPh sb="16" eb="18">
      <t>コウジ</t>
    </rPh>
    <rPh sb="18" eb="19">
      <t>シ</t>
    </rPh>
    <phoneticPr fontId="3"/>
  </si>
  <si>
    <t>6:00～22:00まで実働7時間16分
休憩1時間、年間労働日数287日
一週間あたり　39時間 58分</t>
    <rPh sb="12" eb="14">
      <t>ジツドウ</t>
    </rPh>
    <rPh sb="15" eb="17">
      <t>ジカン</t>
    </rPh>
    <rPh sb="19" eb="20">
      <t>フン</t>
    </rPh>
    <rPh sb="21" eb="23">
      <t>キュウケイ</t>
    </rPh>
    <rPh sb="24" eb="26">
      <t>ジカン</t>
    </rPh>
    <rPh sb="27" eb="29">
      <t>ネンカン</t>
    </rPh>
    <rPh sb="29" eb="31">
      <t>ロウドウ</t>
    </rPh>
    <rPh sb="31" eb="33">
      <t>ニッスウ</t>
    </rPh>
    <rPh sb="36" eb="37">
      <t>ニチ</t>
    </rPh>
    <rPh sb="38" eb="41">
      <t>イッシュウカン</t>
    </rPh>
    <rPh sb="47" eb="49">
      <t>ジカン</t>
    </rPh>
    <rPh sb="52" eb="53">
      <t>フン</t>
    </rPh>
    <phoneticPr fontId="3"/>
  </si>
  <si>
    <t>河東郡鹿追町栄町1丁目61-1</t>
  </si>
  <si>
    <t>8：00～17：00
日曜日　他（変形1年単位）</t>
    <rPh sb="11" eb="14">
      <t>ニチヨウビ</t>
    </rPh>
    <rPh sb="15" eb="16">
      <t>ホカ</t>
    </rPh>
    <rPh sb="17" eb="19">
      <t>ヘンケイ</t>
    </rPh>
    <rPh sb="20" eb="21">
      <t>ネン</t>
    </rPh>
    <rPh sb="21" eb="23">
      <t>タンイ</t>
    </rPh>
    <phoneticPr fontId="3"/>
  </si>
  <si>
    <t>自動車整備</t>
    <rPh sb="0" eb="3">
      <t>ジドウシャ</t>
    </rPh>
    <rPh sb="3" eb="5">
      <t>セイビ</t>
    </rPh>
    <phoneticPr fontId="3"/>
  </si>
  <si>
    <t>7:00～17:00（8.5ｈ）（休日は日曜日）</t>
    <rPh sb="20" eb="23">
      <t>ニチヨウビ</t>
    </rPh>
    <phoneticPr fontId="3"/>
  </si>
  <si>
    <t>酪農＋ファームイン</t>
    <rPh sb="0" eb="2">
      <t>ラクノウ</t>
    </rPh>
    <phoneticPr fontId="3"/>
  </si>
  <si>
    <t>080-3787-1372</t>
  </si>
  <si>
    <t>4:30～19:00
週6日勤務</t>
    <rPh sb="11" eb="12">
      <t>シュウ</t>
    </rPh>
    <rPh sb="13" eb="14">
      <t>ニチ</t>
    </rPh>
    <rPh sb="14" eb="16">
      <t>キンム</t>
    </rPh>
    <phoneticPr fontId="3"/>
  </si>
  <si>
    <t>800円</t>
    <rPh sb="3" eb="4">
      <t>エン</t>
    </rPh>
    <phoneticPr fontId="3"/>
  </si>
  <si>
    <t>595-0041</t>
  </si>
  <si>
    <t>高校生以上</t>
    <rPh sb="0" eb="3">
      <t>コウコウセイ</t>
    </rPh>
    <rPh sb="3" eb="5">
      <t>イジョウ</t>
    </rPh>
    <phoneticPr fontId="3"/>
  </si>
  <si>
    <t>経理事務・庶務</t>
    <rPh sb="0" eb="2">
      <t>ケイリ</t>
    </rPh>
    <rPh sb="2" eb="4">
      <t>ジム</t>
    </rPh>
    <rPh sb="5" eb="7">
      <t>ショム</t>
    </rPh>
    <phoneticPr fontId="3"/>
  </si>
  <si>
    <t>081-0228</t>
  </si>
  <si>
    <t>土木工事</t>
    <rPh sb="0" eb="2">
      <t>ドボク</t>
    </rPh>
    <rPh sb="2" eb="4">
      <t>コウジ</t>
    </rPh>
    <phoneticPr fontId="3"/>
  </si>
  <si>
    <t>及川</t>
  </si>
  <si>
    <t>高塚栄一</t>
    <rPh sb="0" eb="2">
      <t>タカツカ</t>
    </rPh>
    <rPh sb="2" eb="4">
      <t>エイイチ</t>
    </rPh>
    <phoneticPr fontId="3"/>
  </si>
  <si>
    <t>株式会社　三井組</t>
    <rPh sb="0" eb="2">
      <t>カブシキ</t>
    </rPh>
    <rPh sb="2" eb="4">
      <t>カイシャ</t>
    </rPh>
    <rPh sb="5" eb="7">
      <t>ミツイ</t>
    </rPh>
    <rPh sb="7" eb="8">
      <t>クミ</t>
    </rPh>
    <phoneticPr fontId="3"/>
  </si>
  <si>
    <t>0156-66-1688</t>
  </si>
  <si>
    <t>歯科医院</t>
    <rPh sb="0" eb="2">
      <t>シカ</t>
    </rPh>
    <rPh sb="2" eb="4">
      <t>イイン</t>
    </rPh>
    <phoneticPr fontId="3"/>
  </si>
  <si>
    <t>8：00～17：00（休日は要相談）</t>
    <rPh sb="11" eb="13">
      <t>キュウジツ</t>
    </rPh>
    <rPh sb="14" eb="15">
      <t>ヨウ</t>
    </rPh>
    <rPh sb="15" eb="17">
      <t>ソウダン</t>
    </rPh>
    <phoneticPr fontId="3"/>
  </si>
  <si>
    <t>081-0223</t>
  </si>
  <si>
    <t>0156-66-2511</t>
  </si>
  <si>
    <t>運転手（スクールバス・給食配送）</t>
  </si>
  <si>
    <t>1,250円～</t>
    <rPh sb="5" eb="6">
      <t>エン</t>
    </rPh>
    <phoneticPr fontId="3"/>
  </si>
  <si>
    <t>弊社周辺の畑または施設</t>
    <rPh sb="0" eb="2">
      <t>ヘイシャ</t>
    </rPh>
    <rPh sb="2" eb="4">
      <t>シュウヘン</t>
    </rPh>
    <rPh sb="5" eb="6">
      <t>ハタケ</t>
    </rPh>
    <rPh sb="9" eb="11">
      <t>シセツ</t>
    </rPh>
    <phoneticPr fontId="3"/>
  </si>
  <si>
    <t>土木工事一式</t>
    <rPh sb="0" eb="2">
      <t>ドボク</t>
    </rPh>
    <rPh sb="2" eb="4">
      <t>コウジ</t>
    </rPh>
    <rPh sb="4" eb="6">
      <t>イッシキ</t>
    </rPh>
    <phoneticPr fontId="3"/>
  </si>
  <si>
    <t>商工会取りまとめ事業所、要履歴書、大型免許（大特あればなお可）、制服支給、免許取得助成有</t>
    <rPh sb="17" eb="19">
      <t>オオガタ</t>
    </rPh>
    <rPh sb="19" eb="21">
      <t>メンキョ</t>
    </rPh>
    <rPh sb="22" eb="24">
      <t>ダイトク</t>
    </rPh>
    <rPh sb="29" eb="30">
      <t>カ</t>
    </rPh>
    <rPh sb="32" eb="34">
      <t>セイフク</t>
    </rPh>
    <rPh sb="37" eb="39">
      <t>メンキョ</t>
    </rPh>
    <rPh sb="39" eb="41">
      <t>シュトク</t>
    </rPh>
    <rPh sb="41" eb="43">
      <t>ジョセイ</t>
    </rPh>
    <rPh sb="43" eb="44">
      <t>アリ</t>
    </rPh>
    <phoneticPr fontId="3"/>
  </si>
  <si>
    <t>(正社員)150,000円～250,000円
(パート）時給1,100円～1,200円</t>
    <rPh sb="21" eb="22">
      <t>エン</t>
    </rPh>
    <rPh sb="42" eb="43">
      <t>エン</t>
    </rPh>
    <phoneticPr fontId="3"/>
  </si>
  <si>
    <t>S42.5</t>
  </si>
  <si>
    <t>081-0342</t>
  </si>
  <si>
    <t>電気サービス業</t>
    <rPh sb="0" eb="2">
      <t>デンキ</t>
    </rPh>
    <rPh sb="6" eb="7">
      <t>ギョウ</t>
    </rPh>
    <phoneticPr fontId="3"/>
  </si>
  <si>
    <t>090-7644-5174</t>
  </si>
  <si>
    <t>5:00～19:00 の間で8時間</t>
    <rPh sb="12" eb="13">
      <t>アイダ</t>
    </rPh>
    <rPh sb="15" eb="17">
      <t>ジカン</t>
    </rPh>
    <phoneticPr fontId="3"/>
  </si>
  <si>
    <t>1-3</t>
  </si>
  <si>
    <t>4-27</t>
  </si>
  <si>
    <t>医療法人社団鹿追東町歯科医院</t>
    <rPh sb="0" eb="2">
      <t>イリョウ</t>
    </rPh>
    <rPh sb="2" eb="4">
      <t>ホウジン</t>
    </rPh>
    <rPh sb="4" eb="6">
      <t>シャダン</t>
    </rPh>
    <rPh sb="6" eb="8">
      <t>シカオイ</t>
    </rPh>
    <rPh sb="8" eb="9">
      <t>ヒガシ</t>
    </rPh>
    <rPh sb="9" eb="10">
      <t>マチ</t>
    </rPh>
    <rPh sb="10" eb="12">
      <t>シカ</t>
    </rPh>
    <rPh sb="12" eb="14">
      <t>イイン</t>
    </rPh>
    <phoneticPr fontId="3"/>
  </si>
  <si>
    <t>とりもと調剤薬局</t>
    <rPh sb="4" eb="6">
      <t>チョウザイ</t>
    </rPh>
    <rPh sb="6" eb="8">
      <t>ヤッキョク</t>
    </rPh>
    <phoneticPr fontId="3"/>
  </si>
  <si>
    <t>1-2</t>
  </si>
  <si>
    <t>10万円以上</t>
    <rPh sb="2" eb="4">
      <t>マンエン</t>
    </rPh>
    <rPh sb="4" eb="6">
      <t>イジョウ</t>
    </rPh>
    <phoneticPr fontId="3"/>
  </si>
  <si>
    <t>河東郡鹿追町瓜幕西28線26-5</t>
    <rPh sb="3" eb="6">
      <t>シカオイチョウ</t>
    </rPh>
    <rPh sb="6" eb="7">
      <t>ウリ</t>
    </rPh>
    <rPh sb="7" eb="8">
      <t>マク</t>
    </rPh>
    <rPh sb="8" eb="9">
      <t>ニシ</t>
    </rPh>
    <rPh sb="11" eb="12">
      <t>セン</t>
    </rPh>
    <phoneticPr fontId="3"/>
  </si>
  <si>
    <t>（有）健勝重建</t>
    <rPh sb="1" eb="2">
      <t>ユウ</t>
    </rPh>
    <rPh sb="3" eb="5">
      <t>ケンショウ</t>
    </rPh>
    <rPh sb="5" eb="6">
      <t>オモ</t>
    </rPh>
    <rPh sb="6" eb="7">
      <t>ケン</t>
    </rPh>
    <phoneticPr fontId="3"/>
  </si>
  <si>
    <t>鹿追ハイヤー有限会社</t>
    <rPh sb="0" eb="2">
      <t>シカオイ</t>
    </rPh>
    <rPh sb="6" eb="8">
      <t>ユウゲン</t>
    </rPh>
    <rPh sb="8" eb="10">
      <t>カイシャ</t>
    </rPh>
    <phoneticPr fontId="3"/>
  </si>
  <si>
    <t>&lt;正社員・季節雇用&gt;
重機オペレーター
(建設機械等運転、砂利、土砂等積込）</t>
    <rPh sb="1" eb="4">
      <t>セイシャイン</t>
    </rPh>
    <rPh sb="5" eb="7">
      <t>キセツ</t>
    </rPh>
    <rPh sb="7" eb="9">
      <t>コヨウ</t>
    </rPh>
    <rPh sb="11" eb="13">
      <t>ジュウキ</t>
    </rPh>
    <rPh sb="21" eb="23">
      <t>ケンセツ</t>
    </rPh>
    <rPh sb="23" eb="25">
      <t>キカイ</t>
    </rPh>
    <rPh sb="25" eb="26">
      <t>トウ</t>
    </rPh>
    <rPh sb="26" eb="28">
      <t>ウンテン</t>
    </rPh>
    <rPh sb="29" eb="31">
      <t>ジャリ</t>
    </rPh>
    <rPh sb="32" eb="34">
      <t>ドシャ</t>
    </rPh>
    <rPh sb="34" eb="35">
      <t>トウ</t>
    </rPh>
    <rPh sb="35" eb="37">
      <t>ツミコミ</t>
    </rPh>
    <phoneticPr fontId="3"/>
  </si>
  <si>
    <t>軽微、管理、清掃</t>
    <rPh sb="0" eb="2">
      <t>ケイビ</t>
    </rPh>
    <rPh sb="3" eb="5">
      <t>カンリ</t>
    </rPh>
    <rPh sb="6" eb="8">
      <t>セイソウ</t>
    </rPh>
    <phoneticPr fontId="3"/>
  </si>
  <si>
    <t>3-9</t>
  </si>
  <si>
    <t>河東郡鹿追町南町2丁目11番地</t>
    <rPh sb="3" eb="5">
      <t>シカオイ</t>
    </rPh>
    <rPh sb="5" eb="6">
      <t>チョウ</t>
    </rPh>
    <phoneticPr fontId="3"/>
  </si>
  <si>
    <t>3-13</t>
  </si>
  <si>
    <t>29-21</t>
  </si>
  <si>
    <t>普通自動車免許</t>
    <rPh sb="0" eb="2">
      <t>フツウ</t>
    </rPh>
    <rPh sb="2" eb="5">
      <t>ジドウシャ</t>
    </rPh>
    <rPh sb="5" eb="7">
      <t>メンキョ</t>
    </rPh>
    <phoneticPr fontId="3"/>
  </si>
  <si>
    <t>道の駅　しかおい直売会</t>
    <rPh sb="0" eb="1">
      <t>ミチ</t>
    </rPh>
    <rPh sb="2" eb="3">
      <t>エキ</t>
    </rPh>
    <rPh sb="8" eb="10">
      <t>チョクバイ</t>
    </rPh>
    <rPh sb="10" eb="11">
      <t>カイ</t>
    </rPh>
    <phoneticPr fontId="3"/>
  </si>
  <si>
    <t>89名</t>
    <rPh sb="2" eb="3">
      <t>メイ</t>
    </rPh>
    <phoneticPr fontId="3"/>
  </si>
  <si>
    <t>30-12</t>
  </si>
  <si>
    <t>削蹄業</t>
    <rPh sb="0" eb="1">
      <t>サク</t>
    </rPh>
    <rPh sb="1" eb="2">
      <t>ヒヅメ</t>
    </rPh>
    <rPh sb="2" eb="3">
      <t>ギョウ</t>
    </rPh>
    <phoneticPr fontId="3"/>
  </si>
  <si>
    <t>鹿追町泉町２丁目５６－１
１－４</t>
    <rPh sb="3" eb="4">
      <t>イズミ</t>
    </rPh>
    <rPh sb="4" eb="5">
      <t>マチ</t>
    </rPh>
    <rPh sb="6" eb="8">
      <t>チョウメ</t>
    </rPh>
    <phoneticPr fontId="3"/>
  </si>
  <si>
    <t>尾田木　善勝</t>
    <rPh sb="0" eb="2">
      <t>オダ</t>
    </rPh>
    <rPh sb="2" eb="3">
      <t>モク</t>
    </rPh>
    <rPh sb="4" eb="6">
      <t>ゼンショウ</t>
    </rPh>
    <phoneticPr fontId="3"/>
  </si>
  <si>
    <t>シフト制</t>
    <rPh sb="3" eb="4">
      <t>セイ</t>
    </rPh>
    <phoneticPr fontId="3"/>
  </si>
  <si>
    <t>鈴蘭ビルサービス株式会社</t>
    <rPh sb="0" eb="2">
      <t>スズラン</t>
    </rPh>
    <rPh sb="8" eb="10">
      <t>カブシキ</t>
    </rPh>
    <rPh sb="10" eb="12">
      <t>カイシャ</t>
    </rPh>
    <phoneticPr fontId="3"/>
  </si>
  <si>
    <t>商工会取りまとめ事業所、普通自動車免許・大型免許・大型特殊・その他各種資格、要履歴書・社会保険完備・制服支給・社宅有</t>
    <rPh sb="0" eb="3">
      <t>ショウコウカイ</t>
    </rPh>
    <rPh sb="3" eb="4">
      <t>ト</t>
    </rPh>
    <rPh sb="8" eb="10">
      <t>ジギョウ</t>
    </rPh>
    <rPh sb="10" eb="11">
      <t>ショ</t>
    </rPh>
    <rPh sb="12" eb="14">
      <t>フツウ</t>
    </rPh>
    <rPh sb="14" eb="17">
      <t>ジドウシャ</t>
    </rPh>
    <rPh sb="17" eb="19">
      <t>メンキョ</t>
    </rPh>
    <rPh sb="20" eb="22">
      <t>オオガタ</t>
    </rPh>
    <rPh sb="22" eb="24">
      <t>メンキョ</t>
    </rPh>
    <rPh sb="25" eb="27">
      <t>オオガタ</t>
    </rPh>
    <rPh sb="27" eb="29">
      <t>トクシュ</t>
    </rPh>
    <rPh sb="32" eb="33">
      <t>ホカ</t>
    </rPh>
    <rPh sb="33" eb="35">
      <t>カクシュ</t>
    </rPh>
    <rPh sb="35" eb="37">
      <t>シカク</t>
    </rPh>
    <rPh sb="38" eb="42">
      <t>ヨウリレキショ</t>
    </rPh>
    <rPh sb="43" eb="45">
      <t>シャカイ</t>
    </rPh>
    <rPh sb="45" eb="47">
      <t>ホケン</t>
    </rPh>
    <rPh sb="47" eb="49">
      <t>カンビ</t>
    </rPh>
    <rPh sb="50" eb="52">
      <t>セイフク</t>
    </rPh>
    <rPh sb="52" eb="54">
      <t>シキュウ</t>
    </rPh>
    <rPh sb="55" eb="57">
      <t>シャタク</t>
    </rPh>
    <rPh sb="57" eb="58">
      <t>アリ</t>
    </rPh>
    <phoneticPr fontId="3"/>
  </si>
  <si>
    <t>有限会社おかもと鹿追</t>
    <rPh sb="0" eb="4">
      <t>ユウゲンガイシャ</t>
    </rPh>
    <rPh sb="8" eb="10">
      <t>シカオイ</t>
    </rPh>
    <phoneticPr fontId="3"/>
  </si>
  <si>
    <t>セブンイレブン鹿追南町店</t>
    <rPh sb="7" eb="9">
      <t>シカオイ</t>
    </rPh>
    <rPh sb="9" eb="11">
      <t>ミナミマチ</t>
    </rPh>
    <rPh sb="11" eb="12">
      <t>ミセ</t>
    </rPh>
    <phoneticPr fontId="3"/>
  </si>
  <si>
    <t>6-3</t>
  </si>
  <si>
    <t>大西・塚田・森内</t>
    <rPh sb="0" eb="2">
      <t>オオニシ</t>
    </rPh>
    <rPh sb="3" eb="5">
      <t>ツカダ</t>
    </rPh>
    <rPh sb="6" eb="8">
      <t>モリウチ</t>
    </rPh>
    <phoneticPr fontId="3"/>
  </si>
  <si>
    <t>商工会取りまとめ事業所</t>
    <rPh sb="0" eb="2">
      <t>ショウコウ</t>
    </rPh>
    <rPh sb="2" eb="3">
      <t>カイ</t>
    </rPh>
    <rPh sb="3" eb="4">
      <t>ト</t>
    </rPh>
    <rPh sb="8" eb="11">
      <t>ジギョウショ</t>
    </rPh>
    <phoneticPr fontId="3"/>
  </si>
  <si>
    <t>宮澤</t>
  </si>
  <si>
    <t>季節雇用
雇用期間：6月～11月</t>
    <rPh sb="0" eb="2">
      <t>キセツ</t>
    </rPh>
    <rPh sb="2" eb="4">
      <t>コヨウ</t>
    </rPh>
    <rPh sb="5" eb="7">
      <t>コヨウ</t>
    </rPh>
    <rPh sb="7" eb="9">
      <t>キカン</t>
    </rPh>
    <rPh sb="11" eb="12">
      <t>ガツ</t>
    </rPh>
    <rPh sb="15" eb="16">
      <t>ガツ</t>
    </rPh>
    <phoneticPr fontId="3"/>
  </si>
  <si>
    <t>帯広市西5条南7丁目2番地1</t>
  </si>
  <si>
    <t>29-11</t>
  </si>
  <si>
    <t>0156-66-4666</t>
  </si>
  <si>
    <t>事務（パソコン操作・データ入力）、
レジ入力、フード作り（ソフトクリーム）、販売業務・商品陳列・店舗片付け他</t>
  </si>
  <si>
    <t>30-33</t>
  </si>
  <si>
    <t>5時間</t>
    <rPh sb="1" eb="3">
      <t>ジカン</t>
    </rPh>
    <phoneticPr fontId="3"/>
  </si>
  <si>
    <t>4-28</t>
  </si>
  <si>
    <t>081-0213</t>
  </si>
  <si>
    <t>鳥本</t>
  </si>
  <si>
    <t>9：00～18：00（月・水・木・金）、9：00～18：45（火）、9：00～12：00（土）</t>
    <rPh sb="11" eb="12">
      <t>ゲツ</t>
    </rPh>
    <rPh sb="13" eb="14">
      <t>スイ</t>
    </rPh>
    <rPh sb="15" eb="16">
      <t>モク</t>
    </rPh>
    <rPh sb="17" eb="18">
      <t>キン</t>
    </rPh>
    <rPh sb="31" eb="32">
      <t>カ</t>
    </rPh>
    <rPh sb="45" eb="46">
      <t>ド</t>
    </rPh>
    <phoneticPr fontId="3"/>
  </si>
  <si>
    <t>鈴木　健一</t>
  </si>
  <si>
    <t>7：30～17：00
（休憩90分　休日・時間外有　残業：月平均30時間）
休日：日曜日</t>
    <rPh sb="12" eb="14">
      <t>キュウケイ</t>
    </rPh>
    <rPh sb="16" eb="17">
      <t>フン</t>
    </rPh>
    <rPh sb="18" eb="20">
      <t>キュウジツ</t>
    </rPh>
    <rPh sb="21" eb="24">
      <t>ジカンガイ</t>
    </rPh>
    <rPh sb="24" eb="25">
      <t>アリ</t>
    </rPh>
    <rPh sb="26" eb="28">
      <t>ザンギョウ</t>
    </rPh>
    <rPh sb="29" eb="30">
      <t>ツキ</t>
    </rPh>
    <rPh sb="30" eb="32">
      <t>ヘイキン</t>
    </rPh>
    <rPh sb="34" eb="36">
      <t>ジカン</t>
    </rPh>
    <rPh sb="38" eb="40">
      <t>キュウジツ</t>
    </rPh>
    <rPh sb="41" eb="44">
      <t>ニチヨウビ</t>
    </rPh>
    <phoneticPr fontId="3"/>
  </si>
  <si>
    <t>樋口</t>
    <rPh sb="0" eb="2">
      <t>ヒグチ</t>
    </rPh>
    <phoneticPr fontId="3"/>
  </si>
  <si>
    <t>0156-66-2116</t>
  </si>
  <si>
    <t>シフト制（要相談）
休日：不定休（要相談）</t>
    <rPh sb="10" eb="12">
      <t>キュウジツ</t>
    </rPh>
    <rPh sb="13" eb="16">
      <t>フテイキュウ</t>
    </rPh>
    <rPh sb="17" eb="18">
      <t>ヨウ</t>
    </rPh>
    <rPh sb="18" eb="20">
      <t>ソウダン</t>
    </rPh>
    <phoneticPr fontId="3"/>
  </si>
  <si>
    <t>鹿追貨物</t>
    <rPh sb="0" eb="2">
      <t>シカオイ</t>
    </rPh>
    <rPh sb="2" eb="4">
      <t>カモツ</t>
    </rPh>
    <phoneticPr fontId="3"/>
  </si>
  <si>
    <t>米澤</t>
  </si>
  <si>
    <t>水間</t>
  </si>
  <si>
    <t>2020.11.18</t>
  </si>
  <si>
    <t>30-6</t>
  </si>
  <si>
    <t>080-9893-1083</t>
  </si>
  <si>
    <t>窪田</t>
  </si>
  <si>
    <t>3-10</t>
  </si>
  <si>
    <t>7：30～10：30　もしくは
15：00～18：00
休日　週休2日、土日祝日</t>
    <rPh sb="28" eb="30">
      <t>キュウジツ</t>
    </rPh>
    <rPh sb="31" eb="33">
      <t>シュウキュウ</t>
    </rPh>
    <rPh sb="34" eb="35">
      <t>ニチ</t>
    </rPh>
    <rPh sb="36" eb="40">
      <t>ドニチシュクジツ</t>
    </rPh>
    <phoneticPr fontId="3"/>
  </si>
  <si>
    <t>村上</t>
  </si>
  <si>
    <t>商工会取りまとめ事業所、要普通自動車運転免許、制服支給、試用期間あり、週末勤務可能な方歓迎</t>
    <rPh sb="0" eb="3">
      <t>ショウコウカイ</t>
    </rPh>
    <rPh sb="3" eb="4">
      <t>ト</t>
    </rPh>
    <rPh sb="8" eb="11">
      <t>ジギョウショ</t>
    </rPh>
    <rPh sb="12" eb="13">
      <t>ヨウ</t>
    </rPh>
    <rPh sb="13" eb="15">
      <t>フツウ</t>
    </rPh>
    <rPh sb="15" eb="18">
      <t>ジドウシャ</t>
    </rPh>
    <rPh sb="18" eb="20">
      <t>ウンテン</t>
    </rPh>
    <rPh sb="20" eb="22">
      <t>メンキョ</t>
    </rPh>
    <rPh sb="23" eb="25">
      <t>セイフク</t>
    </rPh>
    <rPh sb="25" eb="27">
      <t>シキュウ</t>
    </rPh>
    <rPh sb="28" eb="30">
      <t>シヨウ</t>
    </rPh>
    <rPh sb="30" eb="32">
      <t>キカン</t>
    </rPh>
    <rPh sb="35" eb="37">
      <t>シュウマツ</t>
    </rPh>
    <rPh sb="37" eb="39">
      <t>キンム</t>
    </rPh>
    <rPh sb="39" eb="41">
      <t>カノウ</t>
    </rPh>
    <rPh sb="42" eb="43">
      <t>カタ</t>
    </rPh>
    <rPh sb="43" eb="45">
      <t>カンゲイ</t>
    </rPh>
    <phoneticPr fontId="3"/>
  </si>
  <si>
    <t>0156-66-3508</t>
  </si>
  <si>
    <t>住宅完備、退職金制度あり、試用期間3ヶ月間</t>
    <rPh sb="0" eb="2">
      <t>ジュウタク</t>
    </rPh>
    <rPh sb="2" eb="4">
      <t>カンビ</t>
    </rPh>
    <rPh sb="5" eb="8">
      <t>タイショクキン</t>
    </rPh>
    <rPh sb="8" eb="10">
      <t>セイド</t>
    </rPh>
    <rPh sb="13" eb="15">
      <t>シヨウ</t>
    </rPh>
    <rPh sb="15" eb="17">
      <t>キカン</t>
    </rPh>
    <rPh sb="19" eb="21">
      <t>ゲツカン</t>
    </rPh>
    <phoneticPr fontId="3"/>
  </si>
  <si>
    <t>資格</t>
    <rPh sb="0" eb="2">
      <t>シカク</t>
    </rPh>
    <phoneticPr fontId="3"/>
  </si>
  <si>
    <t>0156-66-2989</t>
  </si>
  <si>
    <t>河東郡鹿追町笹川北7線11番地3</t>
    <rPh sb="6" eb="8">
      <t>ササガワ</t>
    </rPh>
    <rPh sb="8" eb="9">
      <t>キタ</t>
    </rPh>
    <rPh sb="10" eb="11">
      <t>セン</t>
    </rPh>
    <rPh sb="13" eb="15">
      <t>バンチ</t>
    </rPh>
    <phoneticPr fontId="3"/>
  </si>
  <si>
    <t>0156-66-2525</t>
  </si>
  <si>
    <t>0156-67-2211</t>
  </si>
  <si>
    <t>柴野　憲幸</t>
    <rPh sb="0" eb="2">
      <t>シバノ</t>
    </rPh>
    <rPh sb="3" eb="5">
      <t>ノリユキ</t>
    </rPh>
    <phoneticPr fontId="3"/>
  </si>
  <si>
    <t>9：00～17：00
（休憩 60分）
休日：土・日・祝</t>
    <rPh sb="12" eb="14">
      <t>キュウケイ</t>
    </rPh>
    <rPh sb="17" eb="18">
      <t>フン</t>
    </rPh>
    <rPh sb="20" eb="22">
      <t>キュウジツ</t>
    </rPh>
    <rPh sb="23" eb="24">
      <t>ド</t>
    </rPh>
    <rPh sb="25" eb="26">
      <t>ニチ</t>
    </rPh>
    <rPh sb="27" eb="28">
      <t>シュク</t>
    </rPh>
    <phoneticPr fontId="3"/>
  </si>
  <si>
    <t>0156-66-2200</t>
  </si>
  <si>
    <t>090-6871-9054</t>
  </si>
  <si>
    <t>0156-69-7800</t>
  </si>
  <si>
    <t>有限会社　Ｔ・Ｔ・Ｋ</t>
  </si>
  <si>
    <t>肉牛の飼育管理</t>
    <rPh sb="0" eb="1">
      <t>ニク</t>
    </rPh>
    <rPh sb="1" eb="2">
      <t>ウシ</t>
    </rPh>
    <rPh sb="3" eb="5">
      <t>シイク</t>
    </rPh>
    <rPh sb="5" eb="7">
      <t>カンリ</t>
    </rPh>
    <phoneticPr fontId="3"/>
  </si>
  <si>
    <t>078-8240</t>
  </si>
  <si>
    <t>2019.5.15</t>
  </si>
  <si>
    <t>0155-24-5163</t>
  </si>
  <si>
    <t>郵便物等の集配作業</t>
    <rPh sb="0" eb="3">
      <t>ユウビンブツ</t>
    </rPh>
    <rPh sb="3" eb="4">
      <t>ナド</t>
    </rPh>
    <rPh sb="5" eb="7">
      <t>シュウハイ</t>
    </rPh>
    <rPh sb="7" eb="9">
      <t>サギョウ</t>
    </rPh>
    <phoneticPr fontId="3"/>
  </si>
  <si>
    <t>9:00～18:00（月水木金）
　9:00～18:45(火) 9:00～12:00(土)</t>
  </si>
  <si>
    <t>&lt;正社員・季節雇用&gt;
大型トラック運転手
(ダンプ・セルフ・トレーラーによる土砂等運搬並びに建設機械等運搬）</t>
    <rPh sb="1" eb="4">
      <t>セイシャイン</t>
    </rPh>
    <rPh sb="5" eb="7">
      <t>キセツ</t>
    </rPh>
    <rPh sb="7" eb="9">
      <t>コヨウ</t>
    </rPh>
    <rPh sb="11" eb="13">
      <t>オオガタ</t>
    </rPh>
    <rPh sb="17" eb="20">
      <t>ウンテンシュ</t>
    </rPh>
    <rPh sb="38" eb="40">
      <t>ドシャ</t>
    </rPh>
    <rPh sb="40" eb="41">
      <t>トウ</t>
    </rPh>
    <rPh sb="41" eb="43">
      <t>ウンパン</t>
    </rPh>
    <rPh sb="43" eb="44">
      <t>ナラ</t>
    </rPh>
    <rPh sb="46" eb="48">
      <t>ケンセツ</t>
    </rPh>
    <rPh sb="48" eb="50">
      <t>キカイ</t>
    </rPh>
    <rPh sb="50" eb="51">
      <t>トウ</t>
    </rPh>
    <rPh sb="51" eb="53">
      <t>ウンパン</t>
    </rPh>
    <phoneticPr fontId="3"/>
  </si>
  <si>
    <t>7:00～17:00 8.5時間
休憩時間90分　（昼60分、午前15分、午後15分）</t>
  </si>
  <si>
    <t>土日祝日</t>
    <rPh sb="0" eb="2">
      <t>ドニチ</t>
    </rPh>
    <rPh sb="2" eb="3">
      <t>シュク</t>
    </rPh>
    <rPh sb="3" eb="4">
      <t>ヒ</t>
    </rPh>
    <phoneticPr fontId="3"/>
  </si>
  <si>
    <t>１級土木施工管理技士・
土木作業員・
重機オペレーター・
ダンプ・トラック運転手</t>
  </si>
  <si>
    <t>基本8：00～17：00（休日は11月は第2・4日、12月～毎週日・祝）</t>
    <rPh sb="0" eb="2">
      <t>キホン</t>
    </rPh>
    <rPh sb="13" eb="15">
      <t>キュウジツ</t>
    </rPh>
    <rPh sb="18" eb="19">
      <t>ツキ</t>
    </rPh>
    <rPh sb="20" eb="21">
      <t>ダイ</t>
    </rPh>
    <rPh sb="24" eb="25">
      <t>ニチ</t>
    </rPh>
    <rPh sb="28" eb="29">
      <t>ガツ</t>
    </rPh>
    <rPh sb="30" eb="32">
      <t>マイシュウ</t>
    </rPh>
    <rPh sb="32" eb="33">
      <t>ヒ</t>
    </rPh>
    <rPh sb="34" eb="35">
      <t>シュク</t>
    </rPh>
    <phoneticPr fontId="3"/>
  </si>
  <si>
    <t>商工会とりまとめ事業所
要履歴書・年齢・経験不問（大型自動車免許、けん引免許あればなお良）</t>
    <rPh sb="0" eb="3">
      <t>ショウコウカイ</t>
    </rPh>
    <rPh sb="8" eb="11">
      <t>ジギョウショ</t>
    </rPh>
    <rPh sb="25" eb="27">
      <t>オオガタ</t>
    </rPh>
    <rPh sb="27" eb="30">
      <t>ジドウシャ</t>
    </rPh>
    <rPh sb="30" eb="32">
      <t>メンキョ</t>
    </rPh>
    <rPh sb="35" eb="36">
      <t>イン</t>
    </rPh>
    <rPh sb="36" eb="38">
      <t>メンキョ</t>
    </rPh>
    <rPh sb="43" eb="44">
      <t>ヨ</t>
    </rPh>
    <phoneticPr fontId="3"/>
  </si>
  <si>
    <t>６～２３時までの３～６時間（要相談）</t>
  </si>
  <si>
    <t>高嶋　万由子</t>
    <rPh sb="0" eb="2">
      <t>タカシマ</t>
    </rPh>
    <rPh sb="3" eb="6">
      <t>マユコ</t>
    </rPh>
    <phoneticPr fontId="3"/>
  </si>
  <si>
    <t>1-6</t>
  </si>
  <si>
    <t>河東郡鹿追町栄町2丁目8番地</t>
    <rPh sb="0" eb="3">
      <t>カトウグン</t>
    </rPh>
    <rPh sb="3" eb="6">
      <t>シカオイチョウ</t>
    </rPh>
    <rPh sb="6" eb="8">
      <t>サカエマチ</t>
    </rPh>
    <phoneticPr fontId="3"/>
  </si>
  <si>
    <t>6:30～21:00（6時間程度)</t>
  </si>
  <si>
    <t>鹿追町内</t>
    <rPh sb="0" eb="3">
      <t>シカオイチョウ</t>
    </rPh>
    <rPh sb="3" eb="4">
      <t>ナイ</t>
    </rPh>
    <phoneticPr fontId="3"/>
  </si>
  <si>
    <t>鹿追町緑町２丁目２</t>
    <rPh sb="0" eb="3">
      <t>シカオイチョウ</t>
    </rPh>
    <rPh sb="3" eb="4">
      <t>ミドリ</t>
    </rPh>
    <rPh sb="4" eb="5">
      <t>マチ</t>
    </rPh>
    <rPh sb="6" eb="8">
      <t>チョウメ</t>
    </rPh>
    <phoneticPr fontId="3"/>
  </si>
  <si>
    <t>1,300円～</t>
    <rPh sb="5" eb="6">
      <t>エン</t>
    </rPh>
    <phoneticPr fontId="3"/>
  </si>
  <si>
    <t xml:space="preserve">①午前6時30分～9時30分　　
②午前15時00分～17時00分
休日：土・日・祝
</t>
    <rPh sb="34" eb="36">
      <t>キュウジツ</t>
    </rPh>
    <rPh sb="37" eb="38">
      <t>ド</t>
    </rPh>
    <rPh sb="39" eb="40">
      <t>ニチ</t>
    </rPh>
    <rPh sb="41" eb="42">
      <t>シュク</t>
    </rPh>
    <phoneticPr fontId="3"/>
  </si>
  <si>
    <t>北勝ビル管財株式会社</t>
    <rPh sb="0" eb="1">
      <t>キタ</t>
    </rPh>
    <rPh sb="1" eb="2">
      <t>カツ</t>
    </rPh>
    <rPh sb="4" eb="6">
      <t>カンザイ</t>
    </rPh>
    <rPh sb="6" eb="10">
      <t>カブシキガイシャ</t>
    </rPh>
    <phoneticPr fontId="3"/>
  </si>
  <si>
    <t>30-15</t>
  </si>
  <si>
    <t>フルタイム　7:00～21:00（実働8時間シフト制)
パートタイマー　9:00～16:30（実働6.5時間)</t>
  </si>
  <si>
    <t>7：30～16：30（学校に準ずる）
休日：土曜、日曜、祝日</t>
    <rPh sb="11" eb="13">
      <t>ガッコウ</t>
    </rPh>
    <rPh sb="14" eb="15">
      <t>ジュン</t>
    </rPh>
    <rPh sb="19" eb="21">
      <t>キュウジツ</t>
    </rPh>
    <rPh sb="22" eb="24">
      <t>ドヨウ</t>
    </rPh>
    <rPh sb="25" eb="27">
      <t>ニチヨウ</t>
    </rPh>
    <rPh sb="28" eb="30">
      <t>シュクジツ</t>
    </rPh>
    <phoneticPr fontId="3"/>
  </si>
  <si>
    <t>河東郡音更町南鈴蘭南2丁目4番地</t>
    <rPh sb="6" eb="7">
      <t>ミナミ</t>
    </rPh>
    <rPh sb="9" eb="10">
      <t>ミナミ</t>
    </rPh>
    <phoneticPr fontId="3"/>
  </si>
  <si>
    <t>2018.4.13</t>
  </si>
  <si>
    <t>フロント・清掃・
調理師・
レストランスタッフ・
施設管理員等</t>
  </si>
  <si>
    <t>&lt;アルバイト&gt;
農産物（馬鈴薯・小麦・てん菜・大豆・小豆・加工用キャベツ・大根・いちご苗・そば・長芋等）の生産・管理・加工に関わる作業全般</t>
    <rPh sb="8" eb="11">
      <t>ノウサンブツ</t>
    </rPh>
    <rPh sb="12" eb="15">
      <t>バレイショ</t>
    </rPh>
    <rPh sb="16" eb="18">
      <t>コムギ</t>
    </rPh>
    <rPh sb="21" eb="22">
      <t>サイ</t>
    </rPh>
    <rPh sb="23" eb="25">
      <t>ダイズ</t>
    </rPh>
    <rPh sb="26" eb="28">
      <t>ショウズ</t>
    </rPh>
    <rPh sb="29" eb="31">
      <t>カコウ</t>
    </rPh>
    <rPh sb="31" eb="32">
      <t>ヨウ</t>
    </rPh>
    <rPh sb="37" eb="39">
      <t>ダイコン</t>
    </rPh>
    <rPh sb="43" eb="44">
      <t>ナエ</t>
    </rPh>
    <rPh sb="48" eb="50">
      <t>ナガイモ</t>
    </rPh>
    <rPh sb="50" eb="51">
      <t>ナド</t>
    </rPh>
    <rPh sb="53" eb="55">
      <t>セイサン</t>
    </rPh>
    <rPh sb="56" eb="58">
      <t>カンリ</t>
    </rPh>
    <rPh sb="59" eb="61">
      <t>カコウ</t>
    </rPh>
    <rPh sb="62" eb="63">
      <t>カカ</t>
    </rPh>
    <rPh sb="65" eb="67">
      <t>サギョウ</t>
    </rPh>
    <rPh sb="67" eb="69">
      <t>ゼンパン</t>
    </rPh>
    <phoneticPr fontId="3"/>
  </si>
  <si>
    <t>(農)西上経営組合</t>
    <rPh sb="1" eb="2">
      <t>ノウ</t>
    </rPh>
    <rPh sb="3" eb="5">
      <t>ニシカミ</t>
    </rPh>
    <rPh sb="5" eb="7">
      <t>ケイエイ</t>
    </rPh>
    <rPh sb="7" eb="9">
      <t>クミアイ</t>
    </rPh>
    <phoneticPr fontId="3"/>
  </si>
  <si>
    <t>810円～
（土日祝　1,000円）</t>
  </si>
  <si>
    <t>①土木作業員、
②土木工事施工管理技士、
③積算・営業事務</t>
  </si>
  <si>
    <t>①、②　8:30～17:30（季節により変動あり）
8:30～17:30</t>
  </si>
  <si>
    <t>2019.3.27</t>
  </si>
  <si>
    <t>午前 ９時００分～午後５時００分</t>
  </si>
  <si>
    <t>商工会とりまとめ事業所
普通自動車免許
大型運転者手当10,000円/月
燃料手当（年1回）、住宅手当、扶養手当、通勤手当、固定残業代支給、資格取得支援金制度、年1回評価制度によるボーナス支給あり</t>
    <rPh sb="0" eb="3">
      <t>ショウコウカイ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0" eb="22">
      <t>オオガタ</t>
    </rPh>
    <rPh sb="22" eb="24">
      <t>ウンテン</t>
    </rPh>
    <rPh sb="24" eb="25">
      <t>シャ</t>
    </rPh>
    <rPh sb="25" eb="27">
      <t>テアテ</t>
    </rPh>
    <rPh sb="33" eb="34">
      <t>エン</t>
    </rPh>
    <rPh sb="35" eb="36">
      <t>ツキ</t>
    </rPh>
    <rPh sb="37" eb="39">
      <t>ネンリョウ</t>
    </rPh>
    <rPh sb="39" eb="41">
      <t>テアテ</t>
    </rPh>
    <rPh sb="42" eb="43">
      <t>ネン</t>
    </rPh>
    <rPh sb="44" eb="45">
      <t>カイ</t>
    </rPh>
    <rPh sb="47" eb="49">
      <t>ジュウタク</t>
    </rPh>
    <rPh sb="49" eb="51">
      <t>テアテ</t>
    </rPh>
    <rPh sb="52" eb="54">
      <t>フヨウ</t>
    </rPh>
    <rPh sb="54" eb="56">
      <t>テアテ</t>
    </rPh>
    <rPh sb="57" eb="59">
      <t>ツウキン</t>
    </rPh>
    <rPh sb="59" eb="61">
      <t>テアテ</t>
    </rPh>
    <rPh sb="62" eb="64">
      <t>コテイ</t>
    </rPh>
    <rPh sb="64" eb="67">
      <t>ザンギョウダイ</t>
    </rPh>
    <rPh sb="67" eb="69">
      <t>シキュウ</t>
    </rPh>
    <rPh sb="70" eb="72">
      <t>シカク</t>
    </rPh>
    <rPh sb="72" eb="74">
      <t>シュトク</t>
    </rPh>
    <rPh sb="74" eb="76">
      <t>シエン</t>
    </rPh>
    <rPh sb="76" eb="77">
      <t>キン</t>
    </rPh>
    <rPh sb="77" eb="79">
      <t>セイド</t>
    </rPh>
    <rPh sb="80" eb="81">
      <t>ネン</t>
    </rPh>
    <rPh sb="82" eb="83">
      <t>カイ</t>
    </rPh>
    <rPh sb="83" eb="85">
      <t>ヒョウカ</t>
    </rPh>
    <rPh sb="85" eb="87">
      <t>セイド</t>
    </rPh>
    <rPh sb="94" eb="96">
      <t>シキュウ</t>
    </rPh>
    <phoneticPr fontId="3"/>
  </si>
  <si>
    <t>河東郡鹿追町西町3丁目3番地</t>
    <rPh sb="6" eb="7">
      <t>ニシ</t>
    </rPh>
    <rPh sb="12" eb="14">
      <t>バンチ</t>
    </rPh>
    <phoneticPr fontId="3"/>
  </si>
  <si>
    <t>9:00～17:00（シフト制・時間帯は要相談）</t>
  </si>
  <si>
    <t>日常清掃員
①鹿追町役場（東町１丁目）
②図書館（東町１丁目）
③鹿追健康トイレ（東町３丁目）</t>
  </si>
  <si>
    <t>高尾　めぐみ</t>
    <rPh sb="0" eb="2">
      <t>タカオ</t>
    </rPh>
    <phoneticPr fontId="3"/>
  </si>
  <si>
    <t>河東郡鹿追町瓜幕西30線20-15</t>
  </si>
  <si>
    <t>レストラン・ホール接客・調理補助</t>
  </si>
  <si>
    <t>レジ、接客、品出し、清掃　他</t>
  </si>
  <si>
    <t>河東郡鹿追町東町3丁目2番地</t>
    <rPh sb="0" eb="3">
      <t>カトウグン</t>
    </rPh>
    <rPh sb="3" eb="6">
      <t>シカオイチョウ</t>
    </rPh>
    <rPh sb="6" eb="7">
      <t>ヒガシ</t>
    </rPh>
    <rPh sb="7" eb="8">
      <t>マチ</t>
    </rPh>
    <rPh sb="13" eb="14">
      <t>チ</t>
    </rPh>
    <phoneticPr fontId="3"/>
  </si>
  <si>
    <t>新得町及び
鹿追町</t>
  </si>
  <si>
    <t>22万円～35万円</t>
  </si>
  <si>
    <t>職種参照</t>
    <rPh sb="0" eb="2">
      <t>ショクシュ</t>
    </rPh>
    <rPh sb="2" eb="4">
      <t>サンショウ</t>
    </rPh>
    <phoneticPr fontId="3"/>
  </si>
  <si>
    <t>有限会社　鹿追町デーリィサービスカンパニィ</t>
    <rPh sb="0" eb="4">
      <t>ユウゲンガイシャ</t>
    </rPh>
    <rPh sb="5" eb="8">
      <t>シカオイチョウ</t>
    </rPh>
    <phoneticPr fontId="3"/>
  </si>
  <si>
    <t>830円～</t>
  </si>
  <si>
    <t>1,125円～1,875円</t>
    <rPh sb="12" eb="13">
      <t>エン</t>
    </rPh>
    <phoneticPr fontId="3"/>
  </si>
  <si>
    <t>河東郡鹿追町鹿追基線7番地３６</t>
  </si>
  <si>
    <t>・言語聴覚士</t>
    <rPh sb="1" eb="3">
      <t>ゲンゴ</t>
    </rPh>
    <rPh sb="3" eb="5">
      <t>チョウカク</t>
    </rPh>
    <rPh sb="5" eb="6">
      <t>シ</t>
    </rPh>
    <phoneticPr fontId="3"/>
  </si>
  <si>
    <t>　880円～
（22時以降1,100円～）</t>
  </si>
  <si>
    <t>河東郡鹿追町東町3丁目2番地</t>
  </si>
  <si>
    <t>30-24</t>
  </si>
  <si>
    <t>鹿追町東町2丁目1-5番地</t>
    <rPh sb="0" eb="3">
      <t>シカオイチョウ</t>
    </rPh>
    <rPh sb="3" eb="4">
      <t>ヒガシ</t>
    </rPh>
    <rPh sb="4" eb="5">
      <t>マチ</t>
    </rPh>
    <rPh sb="6" eb="8">
      <t>チョウメ</t>
    </rPh>
    <rPh sb="11" eb="13">
      <t>バンチ</t>
    </rPh>
    <phoneticPr fontId="3"/>
  </si>
  <si>
    <t>・マイクロソフトオフィス
・シスアド
・簿記３級</t>
    <rPh sb="20" eb="22">
      <t>ボキ</t>
    </rPh>
    <rPh sb="23" eb="24">
      <t>キュウ</t>
    </rPh>
    <phoneticPr fontId="3"/>
  </si>
  <si>
    <t>商工会取りまとめ事業所
AT限定不可
年齢35歳位まで・経験不問</t>
    <rPh sb="0" eb="3">
      <t>ショウコウカイ</t>
    </rPh>
    <rPh sb="3" eb="4">
      <t>ト</t>
    </rPh>
    <rPh sb="8" eb="11">
      <t>ジギョウショ</t>
    </rPh>
    <rPh sb="14" eb="16">
      <t>ゲンテイ</t>
    </rPh>
    <rPh sb="16" eb="18">
      <t>フカ</t>
    </rPh>
    <rPh sb="19" eb="21">
      <t>ネンレイ</t>
    </rPh>
    <rPh sb="23" eb="24">
      <t>サイ</t>
    </rPh>
    <rPh sb="24" eb="25">
      <t>クライ</t>
    </rPh>
    <rPh sb="28" eb="30">
      <t>ケイケン</t>
    </rPh>
    <rPh sb="30" eb="32">
      <t>フモン</t>
    </rPh>
    <phoneticPr fontId="3"/>
  </si>
  <si>
    <t>①カフェ内調理接客業務（パート・アルバイト）
②工場内乳製品製造業務（パート・アルバイト）</t>
    <rPh sb="4" eb="5">
      <t>ナイ</t>
    </rPh>
    <rPh sb="5" eb="7">
      <t>チョウリ</t>
    </rPh>
    <rPh sb="7" eb="9">
      <t>セッキャク</t>
    </rPh>
    <rPh sb="9" eb="11">
      <t>ギョウム</t>
    </rPh>
    <phoneticPr fontId="3"/>
  </si>
  <si>
    <t>12万円～14万円程度</t>
  </si>
  <si>
    <t>810円～</t>
  </si>
  <si>
    <t>・日本矯体療術指導師
・簿記検定２級　ほか</t>
    <rPh sb="1" eb="3">
      <t>ニホン</t>
    </rPh>
    <rPh sb="3" eb="4">
      <t>キョウ</t>
    </rPh>
    <rPh sb="4" eb="5">
      <t>タイ</t>
    </rPh>
    <rPh sb="5" eb="7">
      <t>リョウジュツ</t>
    </rPh>
    <rPh sb="7" eb="9">
      <t>シドウ</t>
    </rPh>
    <rPh sb="9" eb="10">
      <t>シ</t>
    </rPh>
    <rPh sb="12" eb="14">
      <t>ボキ</t>
    </rPh>
    <rPh sb="14" eb="16">
      <t>ケンテイ</t>
    </rPh>
    <rPh sb="17" eb="18">
      <t>キュウ</t>
    </rPh>
    <phoneticPr fontId="3"/>
  </si>
  <si>
    <t>希望条件</t>
    <rPh sb="0" eb="2">
      <t>キボウ</t>
    </rPh>
    <rPh sb="2" eb="4">
      <t>ジョウケン</t>
    </rPh>
    <phoneticPr fontId="3"/>
  </si>
  <si>
    <t>河東郡鹿追町新町3丁目８</t>
    <rPh sb="3" eb="6">
      <t>シカオイチョウ</t>
    </rPh>
    <rPh sb="6" eb="8">
      <t>シンマチ</t>
    </rPh>
    <rPh sb="9" eb="11">
      <t>チョウメ</t>
    </rPh>
    <phoneticPr fontId="3"/>
  </si>
  <si>
    <t>河東郡鹿追町新町１丁目８番地１</t>
    <rPh sb="3" eb="5">
      <t>シカオイ</t>
    </rPh>
    <rPh sb="5" eb="6">
      <t>チョウ</t>
    </rPh>
    <rPh sb="6" eb="8">
      <t>シンマチ</t>
    </rPh>
    <rPh sb="9" eb="11">
      <t>チョウメ</t>
    </rPh>
    <rPh sb="12" eb="14">
      <t>バンチ</t>
    </rPh>
    <phoneticPr fontId="3"/>
  </si>
  <si>
    <t>株式会社　道栄運輸</t>
    <rPh sb="0" eb="2">
      <t>カブシキ</t>
    </rPh>
    <rPh sb="2" eb="4">
      <t>カイシャ</t>
    </rPh>
    <rPh sb="5" eb="6">
      <t>ミチ</t>
    </rPh>
    <rPh sb="6" eb="7">
      <t>サカエ</t>
    </rPh>
    <rPh sb="7" eb="9">
      <t>ウンユ</t>
    </rPh>
    <phoneticPr fontId="3"/>
  </si>
  <si>
    <t>有限会社　野村葬具店</t>
    <rPh sb="0" eb="2">
      <t>ユウゲン</t>
    </rPh>
    <rPh sb="2" eb="4">
      <t>カイシャ</t>
    </rPh>
    <rPh sb="5" eb="7">
      <t>ノムラ</t>
    </rPh>
    <rPh sb="7" eb="9">
      <t>ソウグ</t>
    </rPh>
    <rPh sb="9" eb="10">
      <t>テン</t>
    </rPh>
    <phoneticPr fontId="3"/>
  </si>
  <si>
    <t>830円～　</t>
  </si>
  <si>
    <t>0156-66-2439</t>
  </si>
  <si>
    <t>940円～</t>
    <rPh sb="3" eb="4">
      <t>エン</t>
    </rPh>
    <phoneticPr fontId="3"/>
  </si>
  <si>
    <t>調剤薬局</t>
    <rPh sb="0" eb="2">
      <t>チョウザイ</t>
    </rPh>
    <rPh sb="2" eb="4">
      <t>ヤッキョク</t>
    </rPh>
    <phoneticPr fontId="3"/>
  </si>
  <si>
    <t>清水</t>
    <rPh sb="0" eb="2">
      <t>シミズ</t>
    </rPh>
    <phoneticPr fontId="3"/>
  </si>
  <si>
    <t>商工会取りまとめ事業所、自走で通勤できる方</t>
    <rPh sb="12" eb="14">
      <t>ジソウ</t>
    </rPh>
    <rPh sb="15" eb="17">
      <t>ツウキン</t>
    </rPh>
    <rPh sb="20" eb="21">
      <t>カタ</t>
    </rPh>
    <phoneticPr fontId="3"/>
  </si>
  <si>
    <t>調理補助、学童補助、保育補助、清掃</t>
    <rPh sb="0" eb="2">
      <t>チョウリ</t>
    </rPh>
    <rPh sb="2" eb="4">
      <t>ホジョ</t>
    </rPh>
    <rPh sb="5" eb="7">
      <t>ガクドウ</t>
    </rPh>
    <rPh sb="7" eb="9">
      <t>ホジョ</t>
    </rPh>
    <rPh sb="10" eb="12">
      <t>ホイク</t>
    </rPh>
    <rPh sb="12" eb="14">
      <t>ホジョ</t>
    </rPh>
    <rPh sb="15" eb="17">
      <t>セイソウ</t>
    </rPh>
    <phoneticPr fontId="3"/>
  </si>
  <si>
    <t>運輸業</t>
    <rPh sb="0" eb="3">
      <t>ウンユギョウ</t>
    </rPh>
    <phoneticPr fontId="3"/>
  </si>
  <si>
    <t>1,500円</t>
    <rPh sb="5" eb="6">
      <t>エン</t>
    </rPh>
    <phoneticPr fontId="3"/>
  </si>
  <si>
    <t>小売業</t>
    <rPh sb="0" eb="3">
      <t>コウリギョウ</t>
    </rPh>
    <phoneticPr fontId="3"/>
  </si>
  <si>
    <t>Ｓ39.4</t>
  </si>
  <si>
    <t>土木施行管理技師・現場作業員
重機オペレーター
ダンプ・トラック運転手</t>
    <rPh sb="0" eb="2">
      <t>ドボク</t>
    </rPh>
    <rPh sb="2" eb="4">
      <t>シコウ</t>
    </rPh>
    <rPh sb="4" eb="6">
      <t>カンリ</t>
    </rPh>
    <rPh sb="6" eb="8">
      <t>ギシ</t>
    </rPh>
    <rPh sb="9" eb="11">
      <t>ゲンバ</t>
    </rPh>
    <rPh sb="11" eb="14">
      <t>サギョウイン</t>
    </rPh>
    <rPh sb="15" eb="17">
      <t>ジュウキ</t>
    </rPh>
    <rPh sb="32" eb="35">
      <t>ウンテンシュ</t>
    </rPh>
    <phoneticPr fontId="3"/>
  </si>
  <si>
    <t>100-0005</t>
  </si>
  <si>
    <t>正社員145,000円～200,000円、パート時給900円～1,200円</t>
    <rPh sb="0" eb="3">
      <t>セイシャイン</t>
    </rPh>
    <rPh sb="10" eb="11">
      <t>エン</t>
    </rPh>
    <rPh sb="19" eb="20">
      <t>エン</t>
    </rPh>
    <rPh sb="24" eb="26">
      <t>ジキュウ</t>
    </rPh>
    <rPh sb="29" eb="30">
      <t>エン</t>
    </rPh>
    <rPh sb="36" eb="37">
      <t>エン</t>
    </rPh>
    <phoneticPr fontId="3"/>
  </si>
  <si>
    <t>4万～5万円</t>
    <rPh sb="1" eb="2">
      <t>マン</t>
    </rPh>
    <rPh sb="4" eb="5">
      <t>マン</t>
    </rPh>
    <rPh sb="5" eb="6">
      <t>エン</t>
    </rPh>
    <phoneticPr fontId="3"/>
  </si>
  <si>
    <t>5万円～6万円程度</t>
    <rPh sb="1" eb="2">
      <t>マン</t>
    </rPh>
    <rPh sb="2" eb="3">
      <t>エン</t>
    </rPh>
    <rPh sb="5" eb="7">
      <t>マンエン</t>
    </rPh>
    <rPh sb="7" eb="9">
      <t>テイド</t>
    </rPh>
    <phoneticPr fontId="3"/>
  </si>
  <si>
    <t>2021.10.27</t>
  </si>
  <si>
    <t>（農）西上経営組合</t>
    <rPh sb="1" eb="2">
      <t>ノウ</t>
    </rPh>
    <rPh sb="3" eb="5">
      <t>ニシガミ</t>
    </rPh>
    <rPh sb="5" eb="7">
      <t>ケイエイ</t>
    </rPh>
    <rPh sb="7" eb="9">
      <t>クミアイ</t>
    </rPh>
    <phoneticPr fontId="3"/>
  </si>
  <si>
    <t>河東郡鹿追町上幌内4線北2番地１</t>
    <rPh sb="0" eb="3">
      <t>カトウグン</t>
    </rPh>
    <rPh sb="3" eb="6">
      <t>シカオイチョウ</t>
    </rPh>
    <rPh sb="6" eb="7">
      <t>カミ</t>
    </rPh>
    <rPh sb="7" eb="9">
      <t>ホロナイ</t>
    </rPh>
    <rPh sb="10" eb="11">
      <t>セン</t>
    </rPh>
    <rPh sb="11" eb="12">
      <t>キタ</t>
    </rPh>
    <rPh sb="13" eb="15">
      <t>バンチ</t>
    </rPh>
    <phoneticPr fontId="3"/>
  </si>
  <si>
    <t>1968.7.18</t>
  </si>
  <si>
    <t>岡本</t>
  </si>
  <si>
    <t>167,000円～</t>
    <rPh sb="7" eb="8">
      <t>エン</t>
    </rPh>
    <phoneticPr fontId="3"/>
  </si>
  <si>
    <t>0156-66-2543</t>
  </si>
  <si>
    <t>&lt;正社員・パートタイマー&gt;
当院での看護業務</t>
    <rPh sb="1" eb="4">
      <t>セイシャイン</t>
    </rPh>
    <rPh sb="14" eb="16">
      <t>トウイン</t>
    </rPh>
    <rPh sb="18" eb="20">
      <t>カンゴ</t>
    </rPh>
    <rPh sb="20" eb="22">
      <t>ギョウム</t>
    </rPh>
    <phoneticPr fontId="3"/>
  </si>
  <si>
    <t>菅原</t>
    <rPh sb="0" eb="2">
      <t>スガワラ</t>
    </rPh>
    <phoneticPr fontId="3"/>
  </si>
  <si>
    <t>0156-66-3131</t>
  </si>
  <si>
    <t>30-30</t>
  </si>
  <si>
    <t>（有）佐藤削業</t>
    <rPh sb="1" eb="2">
      <t>ユウ</t>
    </rPh>
    <rPh sb="3" eb="5">
      <t>サトウ</t>
    </rPh>
    <rPh sb="5" eb="6">
      <t>サク</t>
    </rPh>
    <rPh sb="6" eb="7">
      <t>ギョウ</t>
    </rPh>
    <phoneticPr fontId="3"/>
  </si>
  <si>
    <t>商工会取りまとめ事業所
普通自動車免許、要履歴書</t>
    <rPh sb="0" eb="3">
      <t>ショウコウカイ</t>
    </rPh>
    <rPh sb="3" eb="4">
      <t>ト</t>
    </rPh>
    <rPh sb="8" eb="10">
      <t>ジギョウ</t>
    </rPh>
    <rPh sb="10" eb="11">
      <t>ショ</t>
    </rPh>
    <rPh sb="12" eb="14">
      <t>フツウ</t>
    </rPh>
    <rPh sb="14" eb="17">
      <t>ジドウシャ</t>
    </rPh>
    <rPh sb="17" eb="19">
      <t>メンキョ</t>
    </rPh>
    <rPh sb="20" eb="21">
      <t>ヨウ</t>
    </rPh>
    <rPh sb="21" eb="24">
      <t>リレキショ</t>
    </rPh>
    <phoneticPr fontId="3"/>
  </si>
  <si>
    <t>0156-66-3139</t>
  </si>
  <si>
    <t>乾　美樹</t>
    <rPh sb="0" eb="1">
      <t>イヌイ</t>
    </rPh>
    <rPh sb="2" eb="4">
      <t>ミキ</t>
    </rPh>
    <phoneticPr fontId="3"/>
  </si>
  <si>
    <t>168,000円～（賞与１回0.5ヶ月分）</t>
  </si>
  <si>
    <t>0156-67-7100</t>
  </si>
  <si>
    <t>夏期　約２２万円
冬期　約２０万円</t>
    <rPh sb="0" eb="2">
      <t>カキ</t>
    </rPh>
    <rPh sb="3" eb="4">
      <t>ヤク</t>
    </rPh>
    <rPh sb="6" eb="8">
      <t>マンエン</t>
    </rPh>
    <rPh sb="9" eb="11">
      <t>トウキ</t>
    </rPh>
    <rPh sb="12" eb="13">
      <t>ヤク</t>
    </rPh>
    <rPh sb="15" eb="17">
      <t>マンエン</t>
    </rPh>
    <phoneticPr fontId="3"/>
  </si>
  <si>
    <t>8:00～17:00</t>
  </si>
  <si>
    <t>H29.３</t>
  </si>
  <si>
    <t>要普通自動車免許
社会保険完備
経験不問
10代～大歓迎</t>
    <rPh sb="0" eb="1">
      <t>ヨウ</t>
    </rPh>
    <rPh sb="1" eb="3">
      <t>フツウ</t>
    </rPh>
    <rPh sb="3" eb="6">
      <t>ジドウシャ</t>
    </rPh>
    <rPh sb="6" eb="8">
      <t>メンキョ</t>
    </rPh>
    <rPh sb="9" eb="11">
      <t>シャカイ</t>
    </rPh>
    <rPh sb="11" eb="13">
      <t>ホケン</t>
    </rPh>
    <rPh sb="13" eb="15">
      <t>カンビ</t>
    </rPh>
    <rPh sb="16" eb="18">
      <t>ケイケン</t>
    </rPh>
    <rPh sb="18" eb="20">
      <t>フモン</t>
    </rPh>
    <rPh sb="23" eb="24">
      <t>ダイ</t>
    </rPh>
    <rPh sb="25" eb="28">
      <t>ダイカンゲイ</t>
    </rPh>
    <phoneticPr fontId="3"/>
  </si>
  <si>
    <t>4月～10月末まで　一般的な農作業
（草取り・収穫・選別等）
１１月～3月　大根の収穫・洗浄・加工</t>
    <rPh sb="1" eb="2">
      <t>ガツ</t>
    </rPh>
    <rPh sb="5" eb="6">
      <t>ガツ</t>
    </rPh>
    <rPh sb="6" eb="7">
      <t>マツ</t>
    </rPh>
    <rPh sb="10" eb="13">
      <t>イッパンテキ</t>
    </rPh>
    <rPh sb="14" eb="17">
      <t>ノウサギョウ</t>
    </rPh>
    <rPh sb="19" eb="21">
      <t>クサト</t>
    </rPh>
    <rPh sb="23" eb="25">
      <t>シュウカク</t>
    </rPh>
    <rPh sb="26" eb="29">
      <t>センベツトウ</t>
    </rPh>
    <rPh sb="33" eb="34">
      <t>ガツ</t>
    </rPh>
    <rPh sb="36" eb="37">
      <t>ガツ</t>
    </rPh>
    <rPh sb="38" eb="40">
      <t>ダイコン</t>
    </rPh>
    <rPh sb="41" eb="43">
      <t>シュウカク</t>
    </rPh>
    <rPh sb="44" eb="46">
      <t>センジョウ</t>
    </rPh>
    <rPh sb="47" eb="49">
      <t>カコウ</t>
    </rPh>
    <phoneticPr fontId="3"/>
  </si>
  <si>
    <t>日給8,000円～12,000円
（試用期間有・現場により変動）</t>
    <rPh sb="0" eb="2">
      <t>ニッキュウ</t>
    </rPh>
    <rPh sb="7" eb="8">
      <t>エン</t>
    </rPh>
    <rPh sb="15" eb="16">
      <t>エン</t>
    </rPh>
    <rPh sb="18" eb="20">
      <t>シヨウ</t>
    </rPh>
    <rPh sb="20" eb="22">
      <t>キカン</t>
    </rPh>
    <rPh sb="22" eb="23">
      <t>アリ</t>
    </rPh>
    <rPh sb="24" eb="26">
      <t>ゲンバ</t>
    </rPh>
    <rPh sb="29" eb="31">
      <t>ヘンドウ</t>
    </rPh>
    <phoneticPr fontId="3"/>
  </si>
  <si>
    <t>野口</t>
    <rPh sb="0" eb="2">
      <t>ノグチ</t>
    </rPh>
    <phoneticPr fontId="3"/>
  </si>
  <si>
    <t>佐々木</t>
    <rPh sb="0" eb="3">
      <t>ササキ</t>
    </rPh>
    <phoneticPr fontId="3"/>
  </si>
  <si>
    <t>基本８：00～１７：００
　〈10時～15時勤務等　要相談）</t>
    <rPh sb="0" eb="2">
      <t>キホン</t>
    </rPh>
    <rPh sb="17" eb="18">
      <t>ジ</t>
    </rPh>
    <rPh sb="21" eb="22">
      <t>ジ</t>
    </rPh>
    <rPh sb="22" eb="24">
      <t>キンム</t>
    </rPh>
    <rPh sb="24" eb="25">
      <t>トウ</t>
    </rPh>
    <rPh sb="26" eb="27">
      <t>ヨウ</t>
    </rPh>
    <rPh sb="27" eb="29">
      <t>ソウダン</t>
    </rPh>
    <phoneticPr fontId="3"/>
  </si>
  <si>
    <t>8：00～17：00（時間外労働あり）
休日：土・日、他（その他会社規定のカレンダーによる）</t>
    <rPh sb="11" eb="14">
      <t>ジカンガイ</t>
    </rPh>
    <rPh sb="14" eb="16">
      <t>ロウドウ</t>
    </rPh>
    <rPh sb="23" eb="24">
      <t>ド</t>
    </rPh>
    <rPh sb="25" eb="26">
      <t>ニチ</t>
    </rPh>
    <rPh sb="27" eb="28">
      <t>ホカ</t>
    </rPh>
    <rPh sb="31" eb="32">
      <t>ホカ</t>
    </rPh>
    <rPh sb="32" eb="34">
      <t>カイシャ</t>
    </rPh>
    <rPh sb="34" eb="36">
      <t>キテイ</t>
    </rPh>
    <phoneticPr fontId="3"/>
  </si>
  <si>
    <t>192,700円～350,000円</t>
    <rPh sb="7" eb="8">
      <t>エン</t>
    </rPh>
    <rPh sb="16" eb="17">
      <t>エン</t>
    </rPh>
    <phoneticPr fontId="3"/>
  </si>
  <si>
    <t>高野</t>
  </si>
  <si>
    <t>900～1,180円</t>
    <rPh sb="9" eb="10">
      <t>エン</t>
    </rPh>
    <phoneticPr fontId="3"/>
  </si>
  <si>
    <t>商工会とりまとめ事業所
普通自動車免許（ＡＴ限定可）、作業着支給有
要履歴書、経験不問</t>
    <rPh sb="0" eb="3">
      <t>ショウコウカイ</t>
    </rPh>
    <rPh sb="8" eb="11">
      <t>ジギョウショ</t>
    </rPh>
    <rPh sb="12" eb="14">
      <t>フツウ</t>
    </rPh>
    <rPh sb="14" eb="16">
      <t>ジドウ</t>
    </rPh>
    <rPh sb="16" eb="17">
      <t>シャ</t>
    </rPh>
    <rPh sb="17" eb="19">
      <t>メンキョ</t>
    </rPh>
    <rPh sb="22" eb="24">
      <t>ゲンテイ</t>
    </rPh>
    <rPh sb="24" eb="25">
      <t>カ</t>
    </rPh>
    <rPh sb="27" eb="30">
      <t>サギョウギ</t>
    </rPh>
    <rPh sb="30" eb="32">
      <t>シキュウ</t>
    </rPh>
    <rPh sb="32" eb="33">
      <t>アリ</t>
    </rPh>
    <rPh sb="34" eb="35">
      <t>ヨウ</t>
    </rPh>
    <rPh sb="35" eb="38">
      <t>リレキショ</t>
    </rPh>
    <rPh sb="39" eb="41">
      <t>ケイケン</t>
    </rPh>
    <rPh sb="41" eb="43">
      <t>フモン</t>
    </rPh>
    <phoneticPr fontId="3"/>
  </si>
  <si>
    <t>みやざわ循環器・内科クリニック</t>
  </si>
  <si>
    <t>株式会社　菅原牧場</t>
    <rPh sb="0" eb="2">
      <t>カブシキ</t>
    </rPh>
    <rPh sb="2" eb="4">
      <t>カイシャ</t>
    </rPh>
    <rPh sb="5" eb="7">
      <t>スガワラ</t>
    </rPh>
    <rPh sb="7" eb="9">
      <t>ボクジョウ</t>
    </rPh>
    <phoneticPr fontId="3"/>
  </si>
  <si>
    <t>830円～</t>
    <rPh sb="3" eb="4">
      <t>エン</t>
    </rPh>
    <phoneticPr fontId="3"/>
  </si>
  <si>
    <t>商工会取りまとめ事業所
鹿追町内は送迎あり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シカオイ</t>
    </rPh>
    <rPh sb="14" eb="16">
      <t>チョウナイ</t>
    </rPh>
    <rPh sb="17" eb="19">
      <t>ソウゲイ</t>
    </rPh>
    <phoneticPr fontId="3"/>
  </si>
  <si>
    <t>〈パート〉事務　　　　　　　　　　　　　　　パソコン入力・電話対応等</t>
    <rPh sb="5" eb="7">
      <t>ジム</t>
    </rPh>
    <rPh sb="26" eb="28">
      <t>ニュウリョク</t>
    </rPh>
    <rPh sb="29" eb="31">
      <t>デンワ</t>
    </rPh>
    <rPh sb="31" eb="33">
      <t>タイオウ</t>
    </rPh>
    <rPh sb="33" eb="34">
      <t>トウ</t>
    </rPh>
    <phoneticPr fontId="3"/>
  </si>
  <si>
    <t>歯科衛生士業は要歯科衛生士免許</t>
    <rPh sb="0" eb="2">
      <t>シカ</t>
    </rPh>
    <rPh sb="2" eb="5">
      <t>エイセイシ</t>
    </rPh>
    <rPh sb="5" eb="6">
      <t>ギョウ</t>
    </rPh>
    <rPh sb="7" eb="8">
      <t>ヨウ</t>
    </rPh>
    <rPh sb="8" eb="10">
      <t>シカ</t>
    </rPh>
    <rPh sb="10" eb="13">
      <t>エイセイシ</t>
    </rPh>
    <rPh sb="13" eb="15">
      <t>メンキョ</t>
    </rPh>
    <phoneticPr fontId="3"/>
  </si>
  <si>
    <t>北海道新聞の朝刊配達</t>
    <rPh sb="0" eb="3">
      <t>ホッカイドウ</t>
    </rPh>
    <rPh sb="3" eb="5">
      <t>シンブン</t>
    </rPh>
    <rPh sb="6" eb="8">
      <t>チョウカン</t>
    </rPh>
    <rPh sb="8" eb="10">
      <t>ハイタツ</t>
    </rPh>
    <phoneticPr fontId="3"/>
  </si>
  <si>
    <t>0156-66-3264</t>
  </si>
  <si>
    <t>医院</t>
  </si>
  <si>
    <t>３：３０又は４：３０出勤～６：００終了
　(1.5～2時間程度）</t>
    <rPh sb="4" eb="5">
      <t>マタ</t>
    </rPh>
    <rPh sb="10" eb="12">
      <t>シュッキン</t>
    </rPh>
    <rPh sb="17" eb="19">
      <t>シュウリョウ</t>
    </rPh>
    <rPh sb="27" eb="29">
      <t>ジカン</t>
    </rPh>
    <rPh sb="29" eb="31">
      <t>テイド</t>
    </rPh>
    <phoneticPr fontId="3"/>
  </si>
  <si>
    <t>18万円～</t>
    <rPh sb="2" eb="3">
      <t>マン</t>
    </rPh>
    <rPh sb="3" eb="4">
      <t>エン</t>
    </rPh>
    <phoneticPr fontId="3"/>
  </si>
  <si>
    <t>運輸業</t>
    <rPh sb="0" eb="2">
      <t>ウンユ</t>
    </rPh>
    <rPh sb="2" eb="3">
      <t>ギョウ</t>
    </rPh>
    <phoneticPr fontId="3"/>
  </si>
  <si>
    <t>①歯科衛生士（パート）②歯科助手（パート）
③歯科衛生士（正社員）④歯科助手（正社員）</t>
    <rPh sb="1" eb="3">
      <t>シカ</t>
    </rPh>
    <rPh sb="3" eb="6">
      <t>エイセイシ</t>
    </rPh>
    <rPh sb="12" eb="14">
      <t>シカ</t>
    </rPh>
    <rPh sb="14" eb="16">
      <t>ジョシュ</t>
    </rPh>
    <rPh sb="23" eb="25">
      <t>シカ</t>
    </rPh>
    <rPh sb="25" eb="28">
      <t>エイセイシ</t>
    </rPh>
    <rPh sb="29" eb="32">
      <t>セイシャイン</t>
    </rPh>
    <rPh sb="34" eb="36">
      <t>シカ</t>
    </rPh>
    <rPh sb="36" eb="38">
      <t>ジョシュ</t>
    </rPh>
    <rPh sb="39" eb="42">
      <t>セイシャイン</t>
    </rPh>
    <phoneticPr fontId="3"/>
  </si>
  <si>
    <t>2-7</t>
  </si>
  <si>
    <t>同左</t>
    <rPh sb="0" eb="2">
      <t>ドウサ</t>
    </rPh>
    <phoneticPr fontId="3"/>
  </si>
  <si>
    <t>河東郡鹿追町上然別西9-13-14</t>
    <rPh sb="0" eb="6">
      <t>カトウグンシカオイチョウ</t>
    </rPh>
    <phoneticPr fontId="3"/>
  </si>
  <si>
    <t>0156-67-2039</t>
  </si>
  <si>
    <t>帯広市西11条南18丁目１番地</t>
    <rPh sb="0" eb="3">
      <t>オビヒロシ</t>
    </rPh>
    <rPh sb="3" eb="4">
      <t>ニシ</t>
    </rPh>
    <rPh sb="6" eb="7">
      <t>ジョウ</t>
    </rPh>
    <rPh sb="7" eb="8">
      <t>ミナミ</t>
    </rPh>
    <rPh sb="10" eb="11">
      <t>チョウ</t>
    </rPh>
    <rPh sb="11" eb="12">
      <t>メ</t>
    </rPh>
    <rPh sb="13" eb="15">
      <t>バンチ</t>
    </rPh>
    <phoneticPr fontId="3"/>
  </si>
  <si>
    <t>2021.7.28</t>
  </si>
  <si>
    <t>①時給1,100～1,200
②時給900～1,100
③④月給145,000～200,000</t>
    <rPh sb="1" eb="3">
      <t>ジキュウ</t>
    </rPh>
    <rPh sb="16" eb="18">
      <t>ジキュウ</t>
    </rPh>
    <rPh sb="30" eb="32">
      <t>ゲッキュウ</t>
    </rPh>
    <phoneticPr fontId="3"/>
  </si>
  <si>
    <t>通勤手当有（上限15,000円）
社会保険完備
試用期間2か月</t>
    <rPh sb="6" eb="8">
      <t>ジョウゲン</t>
    </rPh>
    <rPh sb="14" eb="15">
      <t>エン</t>
    </rPh>
    <phoneticPr fontId="3"/>
  </si>
  <si>
    <t>商工会取りまとめ事業所
要普免、制服支給</t>
    <rPh sb="16" eb="18">
      <t>セイフク</t>
    </rPh>
    <rPh sb="18" eb="20">
      <t>シキュウ</t>
    </rPh>
    <phoneticPr fontId="3"/>
  </si>
  <si>
    <t>①②１３：３０～１７：００
③④９：００～１８：００</t>
  </si>
  <si>
    <t>8:00～17:00（フルタイムもしくはシフト制）</t>
    <rPh sb="23" eb="24">
      <t>セイ</t>
    </rPh>
    <phoneticPr fontId="3"/>
  </si>
  <si>
    <t>配達</t>
    <rPh sb="0" eb="2">
      <t>ハイタツ</t>
    </rPh>
    <phoneticPr fontId="3"/>
  </si>
  <si>
    <t>2019.3.19</t>
  </si>
  <si>
    <t>鹿追町鹿追北5線2番地23</t>
    <rPh sb="0" eb="3">
      <t>シカオイチョウ</t>
    </rPh>
    <rPh sb="3" eb="4">
      <t>シカ</t>
    </rPh>
    <rPh sb="4" eb="5">
      <t>オ</t>
    </rPh>
    <phoneticPr fontId="3"/>
  </si>
  <si>
    <t>河東郡鹿追町西町1丁目8-8</t>
    <rPh sb="0" eb="3">
      <t>カトウグン</t>
    </rPh>
    <rPh sb="3" eb="6">
      <t>シカオイチョウ</t>
    </rPh>
    <rPh sb="6" eb="8">
      <t>ニシマチ</t>
    </rPh>
    <rPh sb="9" eb="11">
      <t>チョウメ</t>
    </rPh>
    <phoneticPr fontId="3"/>
  </si>
  <si>
    <t>①平日17：15～翌8：30
②土日祝日8：30～8：30
休日　シフトにより3日に1回の勤務</t>
    <rPh sb="1" eb="3">
      <t>ヘイジツ</t>
    </rPh>
    <rPh sb="9" eb="10">
      <t>ヨク</t>
    </rPh>
    <rPh sb="16" eb="18">
      <t>ドニチ</t>
    </rPh>
    <rPh sb="18" eb="20">
      <t>シュクジツ</t>
    </rPh>
    <rPh sb="30" eb="32">
      <t>キュウジツ</t>
    </rPh>
    <rPh sb="40" eb="41">
      <t>ニチ</t>
    </rPh>
    <rPh sb="43" eb="44">
      <t>カイ</t>
    </rPh>
    <rPh sb="45" eb="47">
      <t>キンム</t>
    </rPh>
    <phoneticPr fontId="3"/>
  </si>
  <si>
    <t>鹿追町東町２丁目６－８４</t>
    <rPh sb="0" eb="3">
      <t>シカオイチョウ</t>
    </rPh>
    <rPh sb="3" eb="4">
      <t>ヒガシ</t>
    </rPh>
    <rPh sb="4" eb="5">
      <t>マチ</t>
    </rPh>
    <rPh sb="6" eb="8">
      <t>チョウメ</t>
    </rPh>
    <phoneticPr fontId="3"/>
  </si>
  <si>
    <t>0156-66-3197</t>
  </si>
  <si>
    <t>１１月～3月　大根の収穫・洗浄・加工（パートタイマー・アルバイト）</t>
    <rPh sb="2" eb="3">
      <t>ガツ</t>
    </rPh>
    <rPh sb="5" eb="6">
      <t>ガツ</t>
    </rPh>
    <rPh sb="7" eb="9">
      <t>ダイコン</t>
    </rPh>
    <rPh sb="10" eb="12">
      <t>シュウカク</t>
    </rPh>
    <rPh sb="13" eb="15">
      <t>センジョウ</t>
    </rPh>
    <rPh sb="16" eb="18">
      <t>カコウ</t>
    </rPh>
    <phoneticPr fontId="3"/>
  </si>
  <si>
    <t>自動車運転免許(普通AT・MTいずれか)必須、普通MT尚可、大型・牽引・大型特殊免許尚可、昇給有、賞与は年次の業績による、社会保険有、試用期間１か月程度（条件は同じ）、社員寮有・通年の雇用制度有、福利厚生（花見5月・夏季研修6月・慰安会11月）</t>
    <rPh sb="0" eb="3">
      <t>ジドウシャ</t>
    </rPh>
    <rPh sb="3" eb="5">
      <t>ウンテン</t>
    </rPh>
    <rPh sb="5" eb="7">
      <t>メンキョ</t>
    </rPh>
    <rPh sb="8" eb="10">
      <t>フツウ</t>
    </rPh>
    <rPh sb="20" eb="22">
      <t>ヒッス</t>
    </rPh>
    <rPh sb="23" eb="25">
      <t>フツウ</t>
    </rPh>
    <rPh sb="27" eb="28">
      <t>ナオ</t>
    </rPh>
    <rPh sb="28" eb="29">
      <t>カ</t>
    </rPh>
    <rPh sb="30" eb="32">
      <t>オオガタ</t>
    </rPh>
    <rPh sb="33" eb="35">
      <t>ケンイン</t>
    </rPh>
    <rPh sb="36" eb="38">
      <t>オオガタ</t>
    </rPh>
    <rPh sb="38" eb="40">
      <t>トクシュ</t>
    </rPh>
    <rPh sb="40" eb="42">
      <t>メンキョ</t>
    </rPh>
    <rPh sb="42" eb="43">
      <t>ナオ</t>
    </rPh>
    <rPh sb="43" eb="44">
      <t>カ</t>
    </rPh>
    <rPh sb="45" eb="47">
      <t>ショウキュウ</t>
    </rPh>
    <rPh sb="47" eb="48">
      <t>アリ</t>
    </rPh>
    <rPh sb="49" eb="51">
      <t>ショウヨ</t>
    </rPh>
    <rPh sb="52" eb="54">
      <t>ネンジ</t>
    </rPh>
    <rPh sb="55" eb="57">
      <t>ギョウセキ</t>
    </rPh>
    <rPh sb="61" eb="63">
      <t>シャカイ</t>
    </rPh>
    <rPh sb="63" eb="65">
      <t>ホケン</t>
    </rPh>
    <rPh sb="65" eb="66">
      <t>アリ</t>
    </rPh>
    <rPh sb="67" eb="69">
      <t>シヨウ</t>
    </rPh>
    <rPh sb="69" eb="71">
      <t>キカン</t>
    </rPh>
    <rPh sb="71" eb="74">
      <t>イッカゲツ</t>
    </rPh>
    <rPh sb="74" eb="76">
      <t>テイド</t>
    </rPh>
    <rPh sb="77" eb="79">
      <t>ジョウケン</t>
    </rPh>
    <rPh sb="80" eb="81">
      <t>オナ</t>
    </rPh>
    <rPh sb="84" eb="86">
      <t>シャイン</t>
    </rPh>
    <rPh sb="86" eb="87">
      <t>リョウ</t>
    </rPh>
    <rPh sb="87" eb="88">
      <t>アリ</t>
    </rPh>
    <rPh sb="89" eb="91">
      <t>ツウネン</t>
    </rPh>
    <rPh sb="92" eb="94">
      <t>コヨウ</t>
    </rPh>
    <rPh sb="94" eb="96">
      <t>セイド</t>
    </rPh>
    <rPh sb="96" eb="97">
      <t>アリ</t>
    </rPh>
    <rPh sb="98" eb="100">
      <t>フクリ</t>
    </rPh>
    <rPh sb="100" eb="102">
      <t>コウセイ</t>
    </rPh>
    <rPh sb="103" eb="105">
      <t>ハナミ</t>
    </rPh>
    <rPh sb="106" eb="107">
      <t>ガツ</t>
    </rPh>
    <rPh sb="108" eb="110">
      <t>カキ</t>
    </rPh>
    <rPh sb="110" eb="112">
      <t>ケンシュウ</t>
    </rPh>
    <rPh sb="113" eb="114">
      <t>ガツ</t>
    </rPh>
    <rPh sb="115" eb="117">
      <t>イアン</t>
    </rPh>
    <rPh sb="117" eb="118">
      <t>カイ</t>
    </rPh>
    <rPh sb="120" eb="121">
      <t>ガツ</t>
    </rPh>
    <phoneticPr fontId="3"/>
  </si>
  <si>
    <t>29-2</t>
  </si>
  <si>
    <t>1974.5.28</t>
  </si>
  <si>
    <t>1,000円～1,200円</t>
    <rPh sb="5" eb="6">
      <t>エン</t>
    </rPh>
    <rPh sb="12" eb="13">
      <t>エン</t>
    </rPh>
    <phoneticPr fontId="3"/>
  </si>
  <si>
    <t>29-3</t>
  </si>
  <si>
    <t>29-1</t>
  </si>
  <si>
    <t>03-4476-8050</t>
  </si>
  <si>
    <t xml:space="preserve">要履歴書
※その他詳細につきましては、お気軽にご相談ください。
※HPからもお問い合わせ受け付けております。
（https://www.bf-takahashi.com)
</t>
    <rPh sb="0" eb="1">
      <t>ヨウ</t>
    </rPh>
    <rPh sb="1" eb="4">
      <t>リレキショ</t>
    </rPh>
    <rPh sb="8" eb="9">
      <t>タ</t>
    </rPh>
    <rPh sb="9" eb="11">
      <t>ショウサイ</t>
    </rPh>
    <rPh sb="20" eb="22">
      <t>キガル</t>
    </rPh>
    <rPh sb="24" eb="26">
      <t>ソウダン</t>
    </rPh>
    <rPh sb="39" eb="40">
      <t>ト</t>
    </rPh>
    <rPh sb="41" eb="42">
      <t>ア</t>
    </rPh>
    <rPh sb="44" eb="45">
      <t>ウ</t>
    </rPh>
    <rPh sb="46" eb="47">
      <t>ツ</t>
    </rPh>
    <phoneticPr fontId="3"/>
  </si>
  <si>
    <t>29-4</t>
  </si>
  <si>
    <t>29-5</t>
  </si>
  <si>
    <t>削蹄補助（正社員）</t>
    <rPh sb="0" eb="2">
      <t>サクテイ</t>
    </rPh>
    <rPh sb="2" eb="4">
      <t>ホジョ</t>
    </rPh>
    <phoneticPr fontId="3"/>
  </si>
  <si>
    <t>商工会取りまとめ事業所
普通自動車免許必須</t>
    <rPh sb="0" eb="3">
      <t>ショウコウカイ</t>
    </rPh>
    <rPh sb="3" eb="4">
      <t>ト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19" eb="21">
      <t>ヒッス</t>
    </rPh>
    <phoneticPr fontId="3"/>
  </si>
  <si>
    <t>性別</t>
    <rPh sb="0" eb="2">
      <t>セイベツ</t>
    </rPh>
    <phoneticPr fontId="3"/>
  </si>
  <si>
    <t>16時まで</t>
    <rPh sb="2" eb="3">
      <t>ジ</t>
    </rPh>
    <phoneticPr fontId="3"/>
  </si>
  <si>
    <t>29-6</t>
  </si>
  <si>
    <t>30-11</t>
  </si>
  <si>
    <t>29-9</t>
  </si>
  <si>
    <t>鈴蘭ビルサービス（株）鹿追支店</t>
    <rPh sb="0" eb="2">
      <t>スズラン</t>
    </rPh>
    <rPh sb="9" eb="10">
      <t>カブ</t>
    </rPh>
    <rPh sb="11" eb="13">
      <t>シカオイ</t>
    </rPh>
    <rPh sb="13" eb="15">
      <t>シテン</t>
    </rPh>
    <phoneticPr fontId="3"/>
  </si>
  <si>
    <t>835円</t>
    <rPh sb="3" eb="4">
      <t>エン</t>
    </rPh>
    <phoneticPr fontId="3"/>
  </si>
  <si>
    <t>鹿追町役場（企画財政課）</t>
    <rPh sb="0" eb="2">
      <t>シカオイ</t>
    </rPh>
    <rPh sb="2" eb="3">
      <t>チョウ</t>
    </rPh>
    <rPh sb="3" eb="5">
      <t>ヤクバ</t>
    </rPh>
    <rPh sb="6" eb="8">
      <t>キカク</t>
    </rPh>
    <rPh sb="8" eb="10">
      <t>ザイセイ</t>
    </rPh>
    <rPh sb="10" eb="11">
      <t>カ</t>
    </rPh>
    <phoneticPr fontId="3"/>
  </si>
  <si>
    <t>29-10</t>
  </si>
  <si>
    <t>3-8</t>
  </si>
  <si>
    <t>090-2077-0846</t>
  </si>
  <si>
    <t>大野　秀史</t>
    <rPh sb="0" eb="2">
      <t>オオノ</t>
    </rPh>
    <rPh sb="3" eb="5">
      <t>ヒデフミ</t>
    </rPh>
    <phoneticPr fontId="3"/>
  </si>
  <si>
    <t>太田　幸男</t>
    <rPh sb="0" eb="2">
      <t>オオタ</t>
    </rPh>
    <rPh sb="3" eb="5">
      <t>ユキオ</t>
    </rPh>
    <phoneticPr fontId="3"/>
  </si>
  <si>
    <t>29-12</t>
  </si>
  <si>
    <t>7:30～17:00（休憩90分）</t>
    <rPh sb="11" eb="13">
      <t>キュウケイ</t>
    </rPh>
    <rPh sb="15" eb="16">
      <t>フン</t>
    </rPh>
    <phoneticPr fontId="3"/>
  </si>
  <si>
    <t>8：30～17：30（休憩12：00～13：00）
休日：日曜日・祝日</t>
    <rPh sb="11" eb="13">
      <t>キュウケイ</t>
    </rPh>
    <rPh sb="26" eb="28">
      <t>キュウジツ</t>
    </rPh>
    <rPh sb="29" eb="32">
      <t>ニチヨウビ</t>
    </rPh>
    <rPh sb="33" eb="35">
      <t>シュクジツ</t>
    </rPh>
    <phoneticPr fontId="3"/>
  </si>
  <si>
    <t>29-14</t>
  </si>
  <si>
    <t>1-21</t>
  </si>
  <si>
    <t>0156-64-4335</t>
  </si>
  <si>
    <t xml:space="preserve">月給
時間給
</t>
    <rPh sb="0" eb="2">
      <t>ゲッキュウ</t>
    </rPh>
    <rPh sb="4" eb="7">
      <t>ジカンキュウ</t>
    </rPh>
    <phoneticPr fontId="3"/>
  </si>
  <si>
    <t>①歯科衛生士（正社員・パート）
②歯科助手（正社員・パート）</t>
    <rPh sb="1" eb="3">
      <t>シカ</t>
    </rPh>
    <rPh sb="3" eb="6">
      <t>エイセイシ</t>
    </rPh>
    <rPh sb="7" eb="10">
      <t>セイシャイン</t>
    </rPh>
    <rPh sb="17" eb="19">
      <t>シカ</t>
    </rPh>
    <rPh sb="19" eb="21">
      <t>ジョシュ</t>
    </rPh>
    <phoneticPr fontId="3"/>
  </si>
  <si>
    <t>29-16</t>
  </si>
  <si>
    <t>29-17</t>
  </si>
  <si>
    <t>29-18</t>
  </si>
  <si>
    <t>・株）ホットスプリング
・拓殖バス</t>
    <rPh sb="1" eb="2">
      <t>カブ</t>
    </rPh>
    <rPh sb="13" eb="15">
      <t>タクショク</t>
    </rPh>
    <phoneticPr fontId="3"/>
  </si>
  <si>
    <t>29-19</t>
  </si>
  <si>
    <t>30-1</t>
  </si>
  <si>
    <t>鹿追町</t>
    <rPh sb="0" eb="3">
      <t>シカオイチョウ</t>
    </rPh>
    <phoneticPr fontId="3"/>
  </si>
  <si>
    <t>朝食準備・配膳・片付（パートタイマー）</t>
    <rPh sb="0" eb="2">
      <t>チョウショク</t>
    </rPh>
    <rPh sb="2" eb="4">
      <t>ジュンビ</t>
    </rPh>
    <rPh sb="5" eb="7">
      <t>ハイゼン</t>
    </rPh>
    <rPh sb="8" eb="10">
      <t>カタヅ</t>
    </rPh>
    <phoneticPr fontId="3"/>
  </si>
  <si>
    <t>当院での看護業務</t>
    <rPh sb="0" eb="2">
      <t>トウイン</t>
    </rPh>
    <rPh sb="4" eb="6">
      <t>カンゴ</t>
    </rPh>
    <rPh sb="6" eb="8">
      <t>ギョウム</t>
    </rPh>
    <phoneticPr fontId="3"/>
  </si>
  <si>
    <t>16：00～23：00までの3～6時間（要相談）</t>
  </si>
  <si>
    <t>生年月日</t>
    <rPh sb="0" eb="2">
      <t>セイネン</t>
    </rPh>
    <rPh sb="2" eb="4">
      <t>ガッピ</t>
    </rPh>
    <phoneticPr fontId="3"/>
  </si>
  <si>
    <t>積算業務経験者（年数不問）
要履歴書
社保完備
通勤手当有</t>
    <rPh sb="0" eb="1">
      <t>セキ</t>
    </rPh>
    <rPh sb="1" eb="2">
      <t>サン</t>
    </rPh>
    <rPh sb="2" eb="4">
      <t>ギョウム</t>
    </rPh>
    <rPh sb="4" eb="7">
      <t>ケイケンシャ</t>
    </rPh>
    <rPh sb="8" eb="10">
      <t>ネンスウ</t>
    </rPh>
    <rPh sb="10" eb="12">
      <t>フモン</t>
    </rPh>
    <phoneticPr fontId="3"/>
  </si>
  <si>
    <t>30-2</t>
  </si>
  <si>
    <t>081-0211</t>
  </si>
  <si>
    <t>30-3</t>
  </si>
  <si>
    <t>河東郡鹿追町鹿追基線7番地</t>
    <rPh sb="3" eb="5">
      <t>シカオイ</t>
    </rPh>
    <rPh sb="5" eb="6">
      <t>チョウ</t>
    </rPh>
    <rPh sb="6" eb="8">
      <t>シカオイ</t>
    </rPh>
    <rPh sb="8" eb="9">
      <t>モト</t>
    </rPh>
    <rPh sb="9" eb="10">
      <t>セン</t>
    </rPh>
    <rPh sb="11" eb="13">
      <t>バンチ</t>
    </rPh>
    <phoneticPr fontId="3"/>
  </si>
  <si>
    <t>上村政浩(かみむら　まさひろ)</t>
  </si>
  <si>
    <t>30-5</t>
  </si>
  <si>
    <t>杉原　彩希</t>
    <rPh sb="0" eb="2">
      <t>スギハラ</t>
    </rPh>
    <rPh sb="3" eb="4">
      <t>アヤ</t>
    </rPh>
    <rPh sb="4" eb="5">
      <t>キ</t>
    </rPh>
    <phoneticPr fontId="3"/>
  </si>
  <si>
    <t>30-7</t>
  </si>
  <si>
    <t>0155-32-3800</t>
  </si>
  <si>
    <t>8:30～17:15（休日は4週間で8日間）</t>
    <rPh sb="11" eb="13">
      <t>キュウジツ</t>
    </rPh>
    <rPh sb="15" eb="17">
      <t>シュウカン</t>
    </rPh>
    <rPh sb="19" eb="21">
      <t>カカン</t>
    </rPh>
    <phoneticPr fontId="3"/>
  </si>
  <si>
    <t>30-8</t>
  </si>
  <si>
    <t>商工会取りまとめ事業所、経験不問、土日勤務できる方歓迎</t>
    <rPh sb="12" eb="14">
      <t>ケイケン</t>
    </rPh>
    <rPh sb="14" eb="16">
      <t>フモン</t>
    </rPh>
    <rPh sb="17" eb="19">
      <t>ドニチ</t>
    </rPh>
    <rPh sb="19" eb="21">
      <t>キンム</t>
    </rPh>
    <rPh sb="24" eb="25">
      <t>カタ</t>
    </rPh>
    <rPh sb="25" eb="27">
      <t>カンゲイ</t>
    </rPh>
    <phoneticPr fontId="3"/>
  </si>
  <si>
    <t>鹿追町笹川北12線11番地1</t>
    <rPh sb="0" eb="3">
      <t>シカオイチョウ</t>
    </rPh>
    <rPh sb="3" eb="5">
      <t>ササガワ</t>
    </rPh>
    <rPh sb="5" eb="6">
      <t>キタ</t>
    </rPh>
    <rPh sb="8" eb="9">
      <t>セン</t>
    </rPh>
    <rPh sb="11" eb="13">
      <t>バンチ</t>
    </rPh>
    <phoneticPr fontId="3"/>
  </si>
  <si>
    <t>3-11</t>
  </si>
  <si>
    <t>レジ、接客、品出し、清掃　他（パートタイマー、アルバイト）</t>
  </si>
  <si>
    <t>081-0226</t>
  </si>
  <si>
    <t>一般廃棄物・産業廃棄物収集運搬</t>
    <rPh sb="0" eb="5">
      <t>イッパンハイキブツ</t>
    </rPh>
    <rPh sb="6" eb="8">
      <t>サンギョウ</t>
    </rPh>
    <rPh sb="8" eb="10">
      <t>ハイキ</t>
    </rPh>
    <rPh sb="10" eb="11">
      <t>ブツ</t>
    </rPh>
    <rPh sb="11" eb="13">
      <t>シュウシュウ</t>
    </rPh>
    <rPh sb="13" eb="15">
      <t>ウンパン</t>
    </rPh>
    <phoneticPr fontId="3"/>
  </si>
  <si>
    <t>&lt;正社員&gt;
営業事務　パソコン入力（Excel・Word等）伝票の整理</t>
    <rPh sb="1" eb="4">
      <t>セイシャイン</t>
    </rPh>
    <rPh sb="6" eb="8">
      <t>エイギョウ</t>
    </rPh>
    <rPh sb="8" eb="10">
      <t>ジム</t>
    </rPh>
    <rPh sb="15" eb="17">
      <t>ニュウリョク</t>
    </rPh>
    <rPh sb="28" eb="29">
      <t>トウ</t>
    </rPh>
    <rPh sb="30" eb="32">
      <t>デンピョウ</t>
    </rPh>
    <rPh sb="33" eb="35">
      <t>セイリ</t>
    </rPh>
    <phoneticPr fontId="3"/>
  </si>
  <si>
    <t>081-0227</t>
  </si>
  <si>
    <t>事務、レジ入力、フード作り、販売業務、商品陳列、店舗片付け（正社員・パート）</t>
    <rPh sb="30" eb="33">
      <t>セイシャイン</t>
    </rPh>
    <phoneticPr fontId="3"/>
  </si>
  <si>
    <t>4-7</t>
  </si>
  <si>
    <t>081-0344</t>
  </si>
  <si>
    <t>及川削蹄所</t>
    <rPh sb="0" eb="2">
      <t>オイカワ</t>
    </rPh>
    <rPh sb="2" eb="3">
      <t>サク</t>
    </rPh>
    <rPh sb="3" eb="4">
      <t>ヒヅメ</t>
    </rPh>
    <rPh sb="4" eb="5">
      <t>ショ</t>
    </rPh>
    <phoneticPr fontId="3"/>
  </si>
  <si>
    <t>上村政浩(かみむら　まさひろ)</t>
    <rPh sb="0" eb="2">
      <t>ウエムラ</t>
    </rPh>
    <rPh sb="2" eb="4">
      <t>マサヒロ</t>
    </rPh>
    <phoneticPr fontId="3"/>
  </si>
  <si>
    <t>事務・製図・農業補佐</t>
    <rPh sb="0" eb="2">
      <t>ジム</t>
    </rPh>
    <rPh sb="3" eb="5">
      <t>セイズ</t>
    </rPh>
    <rPh sb="6" eb="8">
      <t>ノウギョウ</t>
    </rPh>
    <rPh sb="8" eb="10">
      <t>ホサ</t>
    </rPh>
    <phoneticPr fontId="3"/>
  </si>
  <si>
    <t>株式会社　鹿追ホットスプリングス
（かんの温泉）</t>
    <rPh sb="0" eb="2">
      <t>カブシキ</t>
    </rPh>
    <rPh sb="2" eb="4">
      <t>カイシャ</t>
    </rPh>
    <rPh sb="5" eb="7">
      <t>シカオイ</t>
    </rPh>
    <rPh sb="21" eb="23">
      <t>オンセン</t>
    </rPh>
    <phoneticPr fontId="3"/>
  </si>
  <si>
    <t>1-23</t>
  </si>
  <si>
    <t>0156-67-2316
（090-9389-2794）</t>
  </si>
  <si>
    <t>tani_den@f6dion.ne.jp</t>
  </si>
  <si>
    <t>（朝）6：00～11：00、（夕）16：00～20：00
休日はシフト制</t>
    <rPh sb="1" eb="2">
      <t>アサ</t>
    </rPh>
    <rPh sb="15" eb="16">
      <t>ユウ</t>
    </rPh>
    <rPh sb="29" eb="31">
      <t>キュウジツ</t>
    </rPh>
    <rPh sb="35" eb="36">
      <t>セイ</t>
    </rPh>
    <phoneticPr fontId="3"/>
  </si>
  <si>
    <t>本間　恵</t>
    <rPh sb="0" eb="2">
      <t>ホンマ</t>
    </rPh>
    <rPh sb="3" eb="4">
      <t>メグミ</t>
    </rPh>
    <phoneticPr fontId="3"/>
  </si>
  <si>
    <t>2023.3.8</t>
  </si>
  <si>
    <t>0156-69-7780</t>
  </si>
  <si>
    <t>30-13</t>
  </si>
  <si>
    <t>菊地</t>
    <rPh sb="0" eb="2">
      <t>キクチ</t>
    </rPh>
    <phoneticPr fontId="3"/>
  </si>
  <si>
    <t>河東郡鹿追町幌内西25線32番地24</t>
    <rPh sb="0" eb="3">
      <t>カトウグン</t>
    </rPh>
    <rPh sb="3" eb="6">
      <t>シカオイチョウ</t>
    </rPh>
    <phoneticPr fontId="3"/>
  </si>
  <si>
    <t>CO2フリー電気の供給・省エネルギーサービスなどの企画型営業、営業活動に伴う資料作成・数値管理・顧客対応　</t>
    <rPh sb="6" eb="8">
      <t>デンキ</t>
    </rPh>
    <rPh sb="9" eb="11">
      <t>キョウキュウ</t>
    </rPh>
    <rPh sb="12" eb="13">
      <t>ショウ</t>
    </rPh>
    <rPh sb="25" eb="27">
      <t>キカク</t>
    </rPh>
    <rPh sb="27" eb="28">
      <t>ガタ</t>
    </rPh>
    <rPh sb="28" eb="30">
      <t>エイギョウ</t>
    </rPh>
    <rPh sb="31" eb="33">
      <t>エイギョウ</t>
    </rPh>
    <rPh sb="33" eb="35">
      <t>カツドウ</t>
    </rPh>
    <rPh sb="36" eb="37">
      <t>トモナ</t>
    </rPh>
    <rPh sb="38" eb="40">
      <t>シリョウ</t>
    </rPh>
    <rPh sb="40" eb="42">
      <t>サクセイ</t>
    </rPh>
    <rPh sb="43" eb="45">
      <t>スウチ</t>
    </rPh>
    <rPh sb="45" eb="47">
      <t>カンリ</t>
    </rPh>
    <rPh sb="48" eb="50">
      <t>コキャク</t>
    </rPh>
    <rPh sb="50" eb="52">
      <t>タイオウ</t>
    </rPh>
    <phoneticPr fontId="3"/>
  </si>
  <si>
    <t>30-34</t>
  </si>
  <si>
    <t>080-3428-2144</t>
  </si>
  <si>
    <t>090-1523-2804</t>
  </si>
  <si>
    <t>月14～16万円</t>
    <rPh sb="0" eb="1">
      <t>ツキ</t>
    </rPh>
    <rPh sb="6" eb="8">
      <t>マンエン</t>
    </rPh>
    <phoneticPr fontId="3"/>
  </si>
  <si>
    <t>日給：10,000～15,000円
（試用期間有・現場により変動）</t>
    <rPh sb="0" eb="2">
      <t>ニッキュウ</t>
    </rPh>
    <rPh sb="16" eb="17">
      <t>エン</t>
    </rPh>
    <rPh sb="19" eb="21">
      <t>シヨウ</t>
    </rPh>
    <rPh sb="21" eb="23">
      <t>キカン</t>
    </rPh>
    <rPh sb="23" eb="24">
      <t>アリ</t>
    </rPh>
    <rPh sb="25" eb="27">
      <t>ゲンバ</t>
    </rPh>
    <rPh sb="30" eb="32">
      <t>ヘンドウ</t>
    </rPh>
    <phoneticPr fontId="3"/>
  </si>
  <si>
    <t>050-5319-4068
（090-9758-8270）</t>
  </si>
  <si>
    <t>2,000円～
※経験や保有資格に応じて給与へ反映いたします</t>
    <rPh sb="5" eb="6">
      <t>エン</t>
    </rPh>
    <rPh sb="9" eb="11">
      <t>ケイケン</t>
    </rPh>
    <rPh sb="12" eb="14">
      <t>ホユウ</t>
    </rPh>
    <rPh sb="14" eb="16">
      <t>シカク</t>
    </rPh>
    <rPh sb="17" eb="18">
      <t>オウ</t>
    </rPh>
    <rPh sb="20" eb="22">
      <t>キュウヨ</t>
    </rPh>
    <rPh sb="23" eb="25">
      <t>ハンエイ</t>
    </rPh>
    <phoneticPr fontId="3"/>
  </si>
  <si>
    <t>30-9</t>
  </si>
  <si>
    <t>30-17</t>
  </si>
  <si>
    <t>准看護士免許</t>
    <rPh sb="0" eb="1">
      <t>ジュン</t>
    </rPh>
    <rPh sb="1" eb="4">
      <t>カンゴシ</t>
    </rPh>
    <rPh sb="4" eb="6">
      <t>メンキョ</t>
    </rPh>
    <phoneticPr fontId="3"/>
  </si>
  <si>
    <t>30-19</t>
  </si>
  <si>
    <t>081-0202</t>
  </si>
  <si>
    <t>30-20</t>
  </si>
  <si>
    <t>免許</t>
    <rPh sb="0" eb="2">
      <t>メンキョ</t>
    </rPh>
    <phoneticPr fontId="3"/>
  </si>
  <si>
    <t>商工会取りまとめ辞表所
要履歴書</t>
    <rPh sb="0" eb="3">
      <t>ショウコウカイ</t>
    </rPh>
    <rPh sb="3" eb="4">
      <t>ト</t>
    </rPh>
    <rPh sb="8" eb="10">
      <t>ジヒョウ</t>
    </rPh>
    <rPh sb="10" eb="11">
      <t>ショ</t>
    </rPh>
    <rPh sb="12" eb="13">
      <t>ヨウ</t>
    </rPh>
    <rPh sb="13" eb="16">
      <t>リレキショ</t>
    </rPh>
    <phoneticPr fontId="3"/>
  </si>
  <si>
    <t>30-21</t>
  </si>
  <si>
    <t>0156-66-3302</t>
  </si>
  <si>
    <t>(株）鹿追協同運輸</t>
    <rPh sb="1" eb="2">
      <t>カブ</t>
    </rPh>
    <rPh sb="3" eb="5">
      <t>シカオイ</t>
    </rPh>
    <rPh sb="5" eb="7">
      <t>キョウドウ</t>
    </rPh>
    <rPh sb="7" eb="9">
      <t>ウンユ</t>
    </rPh>
    <phoneticPr fontId="3"/>
  </si>
  <si>
    <t>〈パート〉
いちご収穫・苗管理・選果作業</t>
    <rPh sb="9" eb="11">
      <t>シュウカク</t>
    </rPh>
    <rPh sb="12" eb="13">
      <t>ナエ</t>
    </rPh>
    <rPh sb="13" eb="15">
      <t>カンリ</t>
    </rPh>
    <rPh sb="16" eb="18">
      <t>センカ</t>
    </rPh>
    <rPh sb="18" eb="20">
      <t>サギョウ</t>
    </rPh>
    <phoneticPr fontId="3"/>
  </si>
  <si>
    <t>30-23</t>
  </si>
  <si>
    <t>8：30～17：30の間でシフト制</t>
    <rPh sb="11" eb="12">
      <t>アイダ</t>
    </rPh>
    <rPh sb="16" eb="17">
      <t>セイ</t>
    </rPh>
    <phoneticPr fontId="3"/>
  </si>
  <si>
    <t>30-22</t>
  </si>
  <si>
    <t>081-0203</t>
  </si>
  <si>
    <t>30-26</t>
  </si>
  <si>
    <t>勤務時間</t>
    <rPh sb="0" eb="2">
      <t>キンム</t>
    </rPh>
    <rPh sb="2" eb="4">
      <t>ジカン</t>
    </rPh>
    <phoneticPr fontId="3"/>
  </si>
  <si>
    <t>30-27</t>
  </si>
  <si>
    <t xml:space="preserve">商工会取りまとめ事業所
</t>
    <rPh sb="0" eb="3">
      <t>ショウコウカイ</t>
    </rPh>
    <rPh sb="3" eb="4">
      <t>ト</t>
    </rPh>
    <rPh sb="8" eb="11">
      <t>ジギョウショ</t>
    </rPh>
    <phoneticPr fontId="3"/>
  </si>
  <si>
    <t>鹿追町新町１丁目</t>
    <rPh sb="0" eb="2">
      <t>シカオイ</t>
    </rPh>
    <rPh sb="2" eb="3">
      <t>チョウ</t>
    </rPh>
    <rPh sb="3" eb="5">
      <t>シンマチ</t>
    </rPh>
    <rPh sb="6" eb="8">
      <t>チョウメ</t>
    </rPh>
    <phoneticPr fontId="3"/>
  </si>
  <si>
    <t>健康温水プールしかおい
（株式会社ニサカ鹿追事業所）</t>
    <rPh sb="0" eb="2">
      <t>ケンコウ</t>
    </rPh>
    <rPh sb="2" eb="4">
      <t>オンスイ</t>
    </rPh>
    <rPh sb="13" eb="15">
      <t>カブシキ</t>
    </rPh>
    <rPh sb="15" eb="17">
      <t>カイシャ</t>
    </rPh>
    <rPh sb="20" eb="22">
      <t>シカオイ</t>
    </rPh>
    <rPh sb="22" eb="25">
      <t>ジギョウショ</t>
    </rPh>
    <phoneticPr fontId="3"/>
  </si>
  <si>
    <t>工場　9：00～17：00の中でシフト制
店舗　9：00～15：00の中でシフト制
休日：週2回(要相談）</t>
    <rPh sb="0" eb="2">
      <t>コウジョウ</t>
    </rPh>
    <rPh sb="14" eb="15">
      <t>ナカ</t>
    </rPh>
    <rPh sb="19" eb="20">
      <t>セイ</t>
    </rPh>
    <rPh sb="21" eb="23">
      <t>テンポ</t>
    </rPh>
    <rPh sb="35" eb="36">
      <t>ナカ</t>
    </rPh>
    <rPh sb="40" eb="41">
      <t>セイ</t>
    </rPh>
    <rPh sb="42" eb="44">
      <t>キュウジツ</t>
    </rPh>
    <rPh sb="45" eb="46">
      <t>シュウ</t>
    </rPh>
    <rPh sb="47" eb="48">
      <t>カイ</t>
    </rPh>
    <rPh sb="49" eb="50">
      <t>ヨウ</t>
    </rPh>
    <rPh sb="50" eb="52">
      <t>ソウダン</t>
    </rPh>
    <phoneticPr fontId="3"/>
  </si>
  <si>
    <t>鹿追町民ホール</t>
    <rPh sb="0" eb="3">
      <t>シカオイチョウ</t>
    </rPh>
    <rPh sb="3" eb="4">
      <t>ミン</t>
    </rPh>
    <phoneticPr fontId="3"/>
  </si>
  <si>
    <t>30-28</t>
  </si>
  <si>
    <t>酪農作業員
（搾乳・畜舎の除糞・給餌・搾乳機械の管理・繁殖管理の補助・哺育・哺乳）
※作業は分担制</t>
    <rPh sb="0" eb="2">
      <t>ラクノウ</t>
    </rPh>
    <rPh sb="2" eb="5">
      <t>サギョウイン</t>
    </rPh>
    <rPh sb="7" eb="9">
      <t>サクニュウ</t>
    </rPh>
    <rPh sb="10" eb="12">
      <t>チクシャ</t>
    </rPh>
    <rPh sb="13" eb="14">
      <t>ジョ</t>
    </rPh>
    <rPh sb="14" eb="15">
      <t>フン</t>
    </rPh>
    <rPh sb="16" eb="17">
      <t>キュウ</t>
    </rPh>
    <rPh sb="17" eb="18">
      <t>エサ</t>
    </rPh>
    <rPh sb="19" eb="21">
      <t>サクニュウ</t>
    </rPh>
    <rPh sb="21" eb="23">
      <t>キカイ</t>
    </rPh>
    <rPh sb="24" eb="26">
      <t>カンリ</t>
    </rPh>
    <rPh sb="27" eb="29">
      <t>ハンショク</t>
    </rPh>
    <rPh sb="29" eb="31">
      <t>カンリ</t>
    </rPh>
    <rPh sb="32" eb="34">
      <t>ホジョ</t>
    </rPh>
    <rPh sb="35" eb="37">
      <t>ホイク</t>
    </rPh>
    <rPh sb="38" eb="40">
      <t>ホニュウ</t>
    </rPh>
    <rPh sb="43" eb="45">
      <t>サギョウ</t>
    </rPh>
    <rPh sb="46" eb="48">
      <t>ブンタン</t>
    </rPh>
    <rPh sb="48" eb="49">
      <t>セイ</t>
    </rPh>
    <phoneticPr fontId="3"/>
  </si>
  <si>
    <t>鹿追郵便局</t>
    <rPh sb="0" eb="2">
      <t>シカオイ</t>
    </rPh>
    <rPh sb="2" eb="5">
      <t>ユウビンキョク</t>
    </rPh>
    <phoneticPr fontId="3"/>
  </si>
  <si>
    <t>1-15</t>
  </si>
  <si>
    <t>9:00～17:00（応相談）、週2～4日勤務</t>
    <rPh sb="11" eb="12">
      <t>オウ</t>
    </rPh>
    <rPh sb="12" eb="14">
      <t>ソウダン</t>
    </rPh>
    <rPh sb="16" eb="17">
      <t>シュウ</t>
    </rPh>
    <rPh sb="20" eb="21">
      <t>ヒ</t>
    </rPh>
    <rPh sb="21" eb="23">
      <t>キンム</t>
    </rPh>
    <phoneticPr fontId="3"/>
  </si>
  <si>
    <t>5-8</t>
  </si>
  <si>
    <t>土木施行管理技師・現場作業員
重機オペレーター
ダンプ・トラック運転手</t>
  </si>
  <si>
    <t>商工会取りまとめ事業所、職種に応じた各種免許・資格が必要</t>
    <rPh sb="12" eb="14">
      <t>ショクシュ</t>
    </rPh>
    <rPh sb="15" eb="16">
      <t>オウ</t>
    </rPh>
    <rPh sb="18" eb="20">
      <t>カクシュ</t>
    </rPh>
    <rPh sb="20" eb="22">
      <t>メンキョ</t>
    </rPh>
    <rPh sb="23" eb="25">
      <t>シカク</t>
    </rPh>
    <rPh sb="26" eb="28">
      <t>ヒツヨウ</t>
    </rPh>
    <phoneticPr fontId="3"/>
  </si>
  <si>
    <t>（有）佐藤削業</t>
    <rPh sb="1" eb="2">
      <t>ユウ</t>
    </rPh>
    <phoneticPr fontId="3"/>
  </si>
  <si>
    <t>　880円～
（22：00以降1,100円～）</t>
  </si>
  <si>
    <t>1-9</t>
  </si>
  <si>
    <t>151,200円～184,800円（昇給有）試用期間3ヶ月は時給835円</t>
    <rPh sb="7" eb="8">
      <t>エン</t>
    </rPh>
    <rPh sb="16" eb="17">
      <t>エン</t>
    </rPh>
    <rPh sb="18" eb="20">
      <t>ショウキュウ</t>
    </rPh>
    <rPh sb="20" eb="21">
      <t>アリ</t>
    </rPh>
    <rPh sb="22" eb="24">
      <t>シヨウ</t>
    </rPh>
    <rPh sb="24" eb="26">
      <t>キカン</t>
    </rPh>
    <rPh sb="28" eb="29">
      <t>ゲツ</t>
    </rPh>
    <rPh sb="30" eb="32">
      <t>ジキュウ</t>
    </rPh>
    <rPh sb="35" eb="36">
      <t>エン</t>
    </rPh>
    <phoneticPr fontId="3"/>
  </si>
  <si>
    <t>7：00～17：00（休日：日）</t>
    <rPh sb="11" eb="13">
      <t>キュウジツ</t>
    </rPh>
    <rPh sb="14" eb="15">
      <t>ニチ</t>
    </rPh>
    <phoneticPr fontId="3"/>
  </si>
  <si>
    <t>0156-67-7896</t>
  </si>
  <si>
    <t>河東郡鹿追町鹿追北5線11</t>
    <rPh sb="0" eb="3">
      <t>カトウグン</t>
    </rPh>
    <rPh sb="3" eb="6">
      <t>シカオイチョウ</t>
    </rPh>
    <rPh sb="6" eb="8">
      <t>シカオイ</t>
    </rPh>
    <rPh sb="8" eb="9">
      <t>キタ</t>
    </rPh>
    <rPh sb="10" eb="11">
      <t>セン</t>
    </rPh>
    <phoneticPr fontId="3"/>
  </si>
  <si>
    <t>月か水と日</t>
    <rPh sb="0" eb="1">
      <t>ゲツ</t>
    </rPh>
    <rPh sb="2" eb="3">
      <t>スイ</t>
    </rPh>
    <rPh sb="4" eb="5">
      <t>ニチ</t>
    </rPh>
    <phoneticPr fontId="3"/>
  </si>
  <si>
    <t>商工会取りまとめ事業所
要履歴書
資格・経験不問
※その他詳細につきましては事業所へご連絡ください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シカク</t>
    </rPh>
    <rPh sb="20" eb="22">
      <t>ケイケン</t>
    </rPh>
    <rPh sb="22" eb="24">
      <t>フモン</t>
    </rPh>
    <rPh sb="28" eb="29">
      <t>タ</t>
    </rPh>
    <rPh sb="29" eb="31">
      <t>ショウサイ</t>
    </rPh>
    <rPh sb="38" eb="41">
      <t>ジギョウショ</t>
    </rPh>
    <rPh sb="43" eb="45">
      <t>レンラク</t>
    </rPh>
    <phoneticPr fontId="3"/>
  </si>
  <si>
    <t>河東郡鹿追町東町2丁目6番地60</t>
    <rPh sb="3" eb="6">
      <t>シカオイチョウ</t>
    </rPh>
    <rPh sb="6" eb="7">
      <t>ヒガシ</t>
    </rPh>
    <rPh sb="7" eb="8">
      <t>マチ</t>
    </rPh>
    <rPh sb="9" eb="11">
      <t>チョウメ</t>
    </rPh>
    <rPh sb="12" eb="14">
      <t>バンチ</t>
    </rPh>
    <phoneticPr fontId="3"/>
  </si>
  <si>
    <t>　1,000円（通勤費込）</t>
    <rPh sb="6" eb="7">
      <t>エン</t>
    </rPh>
    <rPh sb="8" eb="10">
      <t>ツウキン</t>
    </rPh>
    <rPh sb="11" eb="12">
      <t>コミ</t>
    </rPh>
    <phoneticPr fontId="3"/>
  </si>
  <si>
    <t>1ヶ月
（給与は19万円）</t>
    <rPh sb="2" eb="3">
      <t>ゲツ</t>
    </rPh>
    <rPh sb="5" eb="7">
      <t>キュウヨ</t>
    </rPh>
    <rPh sb="10" eb="12">
      <t>マンエン</t>
    </rPh>
    <phoneticPr fontId="3"/>
  </si>
  <si>
    <t>シフト制（要相談）（不定休）</t>
    <rPh sb="10" eb="13">
      <t>フテイキュウ</t>
    </rPh>
    <phoneticPr fontId="3"/>
  </si>
  <si>
    <t>6：30～9：30（実働3ｈ～）（週2日以上勤務できる方）</t>
    <rPh sb="17" eb="18">
      <t>シュウ</t>
    </rPh>
    <rPh sb="19" eb="20">
      <t>ヒ</t>
    </rPh>
    <rPh sb="20" eb="22">
      <t>イジョウ</t>
    </rPh>
    <rPh sb="22" eb="24">
      <t>キンム</t>
    </rPh>
    <rPh sb="27" eb="28">
      <t>カタ</t>
    </rPh>
    <phoneticPr fontId="3"/>
  </si>
  <si>
    <t>酪農作業員（搾乳・畜舎の除糞・給餌・搾乳機械の管理・繁殖管理の補助　等）</t>
    <rPh sb="0" eb="2">
      <t>ラクノウ</t>
    </rPh>
    <rPh sb="2" eb="5">
      <t>サギョウイン</t>
    </rPh>
    <rPh sb="6" eb="8">
      <t>サクニュウ</t>
    </rPh>
    <rPh sb="9" eb="11">
      <t>チクシャ</t>
    </rPh>
    <rPh sb="12" eb="13">
      <t>ジョ</t>
    </rPh>
    <rPh sb="13" eb="14">
      <t>フン</t>
    </rPh>
    <rPh sb="15" eb="17">
      <t>キュウジ</t>
    </rPh>
    <rPh sb="18" eb="20">
      <t>サクニュウ</t>
    </rPh>
    <rPh sb="20" eb="22">
      <t>キカイ</t>
    </rPh>
    <rPh sb="23" eb="25">
      <t>カンリ</t>
    </rPh>
    <rPh sb="26" eb="28">
      <t>ハンショク</t>
    </rPh>
    <rPh sb="28" eb="30">
      <t>カンリ</t>
    </rPh>
    <rPh sb="31" eb="33">
      <t>ホジョ</t>
    </rPh>
    <rPh sb="34" eb="35">
      <t>ナド</t>
    </rPh>
    <phoneticPr fontId="3"/>
  </si>
  <si>
    <t>河東郡鹿追町新町1-5</t>
  </si>
  <si>
    <t>0156-66-1321</t>
  </si>
  <si>
    <t>203,000円～（賞与あり）</t>
    <rPh sb="7" eb="8">
      <t>エン</t>
    </rPh>
    <rPh sb="10" eb="12">
      <t>ショウヨ</t>
    </rPh>
    <phoneticPr fontId="3"/>
  </si>
  <si>
    <t>商工会取りまとめ事業所、住込寮・温泉利用可・駐車場無料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スミコ</t>
    </rPh>
    <rPh sb="14" eb="15">
      <t>リョウ</t>
    </rPh>
    <rPh sb="16" eb="18">
      <t>オンセン</t>
    </rPh>
    <rPh sb="18" eb="20">
      <t>リヨウ</t>
    </rPh>
    <rPh sb="22" eb="25">
      <t>チュウシャジョウ</t>
    </rPh>
    <rPh sb="25" eb="27">
      <t>ムリョウ</t>
    </rPh>
    <phoneticPr fontId="3"/>
  </si>
  <si>
    <t>みやざわ循環器・内科クリニック</t>
    <rPh sb="4" eb="7">
      <t>ジュンカンキ</t>
    </rPh>
    <rPh sb="8" eb="10">
      <t>ナイカ</t>
    </rPh>
    <phoneticPr fontId="3"/>
  </si>
  <si>
    <t>090-5891-5442</t>
  </si>
  <si>
    <t>商工会とりまとめ事業所
経験不問</t>
    <rPh sb="0" eb="3">
      <t>ショウコウカイ</t>
    </rPh>
    <rPh sb="8" eb="11">
      <t>ジギョウショ</t>
    </rPh>
    <rPh sb="12" eb="14">
      <t>ケイケン</t>
    </rPh>
    <rPh sb="14" eb="16">
      <t>フモン</t>
    </rPh>
    <phoneticPr fontId="3"/>
  </si>
  <si>
    <t>宮澤</t>
    <rPh sb="0" eb="2">
      <t>ミヤザワ</t>
    </rPh>
    <phoneticPr fontId="3"/>
  </si>
  <si>
    <t>河東郡鹿追町栄町1丁目61-1</t>
    <rPh sb="0" eb="3">
      <t>カトウグン</t>
    </rPh>
    <rPh sb="3" eb="6">
      <t>シカオイチョウ</t>
    </rPh>
    <rPh sb="6" eb="8">
      <t>サカエマチ</t>
    </rPh>
    <rPh sb="9" eb="11">
      <t>チョウメ</t>
    </rPh>
    <phoneticPr fontId="3"/>
  </si>
  <si>
    <t>若松</t>
    <rPh sb="0" eb="2">
      <t>ワカマツ</t>
    </rPh>
    <phoneticPr fontId="3"/>
  </si>
  <si>
    <t>0156-66-1213</t>
  </si>
  <si>
    <t>20万円～30万円</t>
  </si>
  <si>
    <t>089-0105</t>
  </si>
  <si>
    <t>医院</t>
    <rPh sb="0" eb="2">
      <t>イイン</t>
    </rPh>
    <phoneticPr fontId="3"/>
  </si>
  <si>
    <t xml:space="preserve">7：00～11：00
シフト制（応相談）
休日：土曜・日曜・祝日
</t>
    <rPh sb="14" eb="15">
      <t>セイ</t>
    </rPh>
    <rPh sb="16" eb="17">
      <t>オウ</t>
    </rPh>
    <rPh sb="17" eb="19">
      <t>ソウダン</t>
    </rPh>
    <rPh sb="21" eb="23">
      <t>キュウジツ</t>
    </rPh>
    <rPh sb="24" eb="26">
      <t>ドヨウ</t>
    </rPh>
    <rPh sb="27" eb="29">
      <t>ニチヨウ</t>
    </rPh>
    <rPh sb="30" eb="32">
      <t>シュクジツ</t>
    </rPh>
    <phoneticPr fontId="3"/>
  </si>
  <si>
    <t>歯科医院</t>
  </si>
  <si>
    <t>看護師業務（パート）</t>
  </si>
  <si>
    <t>要相談（休日は日、祝、第１・３・５土）</t>
    <rPh sb="0" eb="1">
      <t>ヨウ</t>
    </rPh>
    <rPh sb="1" eb="3">
      <t>ソウダン</t>
    </rPh>
    <rPh sb="4" eb="6">
      <t>キュウジツ</t>
    </rPh>
    <rPh sb="7" eb="8">
      <t>ニチ</t>
    </rPh>
    <rPh sb="9" eb="10">
      <t>シュク</t>
    </rPh>
    <rPh sb="11" eb="12">
      <t>ダイ</t>
    </rPh>
    <rPh sb="17" eb="18">
      <t>ド</t>
    </rPh>
    <phoneticPr fontId="3"/>
  </si>
  <si>
    <t>三井　雅弘</t>
  </si>
  <si>
    <t>警備・点検・管理・運転</t>
    <rPh sb="0" eb="2">
      <t>ケイビ</t>
    </rPh>
    <rPh sb="3" eb="5">
      <t>テンケン</t>
    </rPh>
    <rPh sb="6" eb="8">
      <t>カンリ</t>
    </rPh>
    <rPh sb="9" eb="11">
      <t>ウンテン</t>
    </rPh>
    <phoneticPr fontId="3"/>
  </si>
  <si>
    <t>事務長　菊池　光浩</t>
    <rPh sb="0" eb="3">
      <t>ジムチョウ</t>
    </rPh>
    <rPh sb="4" eb="6">
      <t>キクチ</t>
    </rPh>
    <rPh sb="7" eb="8">
      <t>ヒカリ</t>
    </rPh>
    <rPh sb="8" eb="9">
      <t>ヒロシ</t>
    </rPh>
    <phoneticPr fontId="3"/>
  </si>
  <si>
    <t>医療系・福祉系</t>
    <rPh sb="0" eb="2">
      <t>イリョウ</t>
    </rPh>
    <rPh sb="2" eb="3">
      <t>ケイ</t>
    </rPh>
    <rPh sb="4" eb="6">
      <t>フクシ</t>
    </rPh>
    <rPh sb="6" eb="7">
      <t>ケイ</t>
    </rPh>
    <phoneticPr fontId="3"/>
  </si>
  <si>
    <t>&lt;正社員&gt;
町内学校施設管理</t>
    <rPh sb="1" eb="4">
      <t>セイシャイン</t>
    </rPh>
    <rPh sb="6" eb="8">
      <t>チョウナイ</t>
    </rPh>
    <rPh sb="8" eb="10">
      <t>ガッコウ</t>
    </rPh>
    <rPh sb="10" eb="12">
      <t>シセツ</t>
    </rPh>
    <rPh sb="12" eb="14">
      <t>カンリ</t>
    </rPh>
    <phoneticPr fontId="3"/>
  </si>
  <si>
    <t>090-1049-3454</t>
  </si>
  <si>
    <t>高校生以上、要普運免</t>
    <rPh sb="0" eb="3">
      <t>コウコウセイ</t>
    </rPh>
    <rPh sb="3" eb="5">
      <t>イジョウ</t>
    </rPh>
    <rPh sb="6" eb="7">
      <t>ヨウ</t>
    </rPh>
    <rPh sb="7" eb="8">
      <t>フ</t>
    </rPh>
    <rPh sb="8" eb="9">
      <t>ウン</t>
    </rPh>
    <rPh sb="9" eb="10">
      <t>メン</t>
    </rPh>
    <phoneticPr fontId="3"/>
  </si>
  <si>
    <t>製造業、飲食サービス業</t>
  </si>
  <si>
    <t>1-27</t>
  </si>
  <si>
    <t>・普通自動車運転免許
・運輸省通訳ガイド英語免許</t>
    <rPh sb="12" eb="15">
      <t>ウンユショウ</t>
    </rPh>
    <rPh sb="15" eb="17">
      <t>ツウヤク</t>
    </rPh>
    <rPh sb="20" eb="22">
      <t>エイゴ</t>
    </rPh>
    <rPh sb="22" eb="24">
      <t>メンキョ</t>
    </rPh>
    <phoneticPr fontId="3"/>
  </si>
  <si>
    <t>急患対応、電話対応、施設内各所の巡回、緊急時職員への連絡</t>
    <rPh sb="0" eb="2">
      <t>キュウカン</t>
    </rPh>
    <rPh sb="2" eb="4">
      <t>タイオウ</t>
    </rPh>
    <rPh sb="5" eb="7">
      <t>デンワ</t>
    </rPh>
    <rPh sb="7" eb="9">
      <t>タイオウ</t>
    </rPh>
    <rPh sb="10" eb="12">
      <t>シセツ</t>
    </rPh>
    <rPh sb="12" eb="13">
      <t>ナイ</t>
    </rPh>
    <rPh sb="13" eb="15">
      <t>カクショ</t>
    </rPh>
    <rPh sb="16" eb="18">
      <t>ジュンカイ</t>
    </rPh>
    <rPh sb="19" eb="21">
      <t>キンキュウ</t>
    </rPh>
    <rPh sb="21" eb="22">
      <t>ジ</t>
    </rPh>
    <rPh sb="22" eb="24">
      <t>ショクイン</t>
    </rPh>
    <rPh sb="26" eb="28">
      <t>レンラク</t>
    </rPh>
    <phoneticPr fontId="3"/>
  </si>
  <si>
    <t>080-1882-1947</t>
  </si>
  <si>
    <t>984-0042</t>
  </si>
  <si>
    <t>商工会取りまとめ事業所、要普運免、②は1級か2級土木施工管理技士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4">
      <t>ススム</t>
    </rPh>
    <rPh sb="14" eb="15">
      <t>ウン</t>
    </rPh>
    <rPh sb="15" eb="16">
      <t>メン</t>
    </rPh>
    <rPh sb="20" eb="21">
      <t>キュウ</t>
    </rPh>
    <rPh sb="23" eb="24">
      <t>キュウ</t>
    </rPh>
    <rPh sb="24" eb="26">
      <t>ドボク</t>
    </rPh>
    <rPh sb="26" eb="28">
      <t>セコウ</t>
    </rPh>
    <rPh sb="28" eb="30">
      <t>カンリ</t>
    </rPh>
    <rPh sb="30" eb="32">
      <t>ギシ</t>
    </rPh>
    <phoneticPr fontId="3"/>
  </si>
  <si>
    <t>職種</t>
    <rPh sb="0" eb="2">
      <t>ショクシュ</t>
    </rPh>
    <phoneticPr fontId="3"/>
  </si>
  <si>
    <t xml:space="preserve">（平日）　 10,223円～
（土日祝）15,481円～
※宿直手当1,000円
</t>
    <rPh sb="1" eb="3">
      <t>ヘイジツ</t>
    </rPh>
    <rPh sb="12" eb="13">
      <t>エン</t>
    </rPh>
    <rPh sb="16" eb="18">
      <t>ドニチ</t>
    </rPh>
    <rPh sb="18" eb="19">
      <t>シュク</t>
    </rPh>
    <rPh sb="26" eb="27">
      <t>エン</t>
    </rPh>
    <rPh sb="30" eb="32">
      <t>シュクチョク</t>
    </rPh>
    <rPh sb="32" eb="34">
      <t>テアテ</t>
    </rPh>
    <rPh sb="39" eb="40">
      <t>エン</t>
    </rPh>
    <phoneticPr fontId="3"/>
  </si>
  <si>
    <t>835円～　</t>
  </si>
  <si>
    <t>2018.2.27</t>
  </si>
  <si>
    <t>商工会取りまとめ事業所、鹿追町内は送迎あり、要普運免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シカオイ</t>
    </rPh>
    <rPh sb="14" eb="16">
      <t>チョウナイ</t>
    </rPh>
    <rPh sb="17" eb="19">
      <t>ソウゲイ</t>
    </rPh>
    <rPh sb="22" eb="23">
      <t>ヨウ</t>
    </rPh>
    <rPh sb="23" eb="24">
      <t>ススム</t>
    </rPh>
    <rPh sb="24" eb="25">
      <t>ウン</t>
    </rPh>
    <rPh sb="25" eb="26">
      <t>メン</t>
    </rPh>
    <phoneticPr fontId="3"/>
  </si>
  <si>
    <t>居酒屋　新町</t>
    <rPh sb="0" eb="3">
      <t>イザカヤ</t>
    </rPh>
    <rPh sb="4" eb="6">
      <t>シンマチ</t>
    </rPh>
    <phoneticPr fontId="3"/>
  </si>
  <si>
    <t>河東郡鹿追町北5線11-1</t>
    <rPh sb="3" eb="6">
      <t>シカオイチョウ</t>
    </rPh>
    <rPh sb="6" eb="7">
      <t>キタ</t>
    </rPh>
    <rPh sb="8" eb="9">
      <t>セン</t>
    </rPh>
    <phoneticPr fontId="3"/>
  </si>
  <si>
    <t>0156-661213</t>
  </si>
  <si>
    <t>髙橋　宏輔</t>
    <rPh sb="0" eb="2">
      <t>タカハシ</t>
    </rPh>
    <rPh sb="3" eb="4">
      <t>ヒロシ</t>
    </rPh>
    <rPh sb="4" eb="5">
      <t>スケ</t>
    </rPh>
    <phoneticPr fontId="3"/>
  </si>
  <si>
    <t>081-0217</t>
  </si>
  <si>
    <t>太田農場</t>
    <rPh sb="0" eb="2">
      <t>オオタ</t>
    </rPh>
    <rPh sb="2" eb="4">
      <t>ノウジョウ</t>
    </rPh>
    <phoneticPr fontId="3"/>
  </si>
  <si>
    <t>前田</t>
    <rPh sb="0" eb="2">
      <t>マエダ</t>
    </rPh>
    <phoneticPr fontId="3"/>
  </si>
  <si>
    <t>090-3772-3834</t>
  </si>
  <si>
    <t>畜産業</t>
    <rPh sb="0" eb="2">
      <t>チクサン</t>
    </rPh>
    <rPh sb="2" eb="3">
      <t>ギョウ</t>
    </rPh>
    <phoneticPr fontId="3"/>
  </si>
  <si>
    <t>肉牛の飼育管理（正社員）</t>
    <rPh sb="0" eb="1">
      <t>ニク</t>
    </rPh>
    <rPh sb="1" eb="2">
      <t>ウシ</t>
    </rPh>
    <rPh sb="3" eb="5">
      <t>シイク</t>
    </rPh>
    <rPh sb="5" eb="7">
      <t>カンリ</t>
    </rPh>
    <rPh sb="8" eb="9">
      <t>セイ</t>
    </rPh>
    <rPh sb="9" eb="11">
      <t>シャイン</t>
    </rPh>
    <phoneticPr fontId="3"/>
  </si>
  <si>
    <t>7：30～17：00（週休1日、第2・4土、盆、年始）</t>
    <rPh sb="11" eb="13">
      <t>シュウキュウ</t>
    </rPh>
    <rPh sb="14" eb="15">
      <t>ヒ</t>
    </rPh>
    <rPh sb="16" eb="17">
      <t>ダイ</t>
    </rPh>
    <rPh sb="20" eb="21">
      <t>ド</t>
    </rPh>
    <rPh sb="22" eb="23">
      <t>ボン</t>
    </rPh>
    <rPh sb="24" eb="26">
      <t>ネンシ</t>
    </rPh>
    <phoneticPr fontId="3"/>
  </si>
  <si>
    <t>労働者災害補償保険有</t>
    <rPh sb="0" eb="3">
      <t>ロウドウシャ</t>
    </rPh>
    <rPh sb="3" eb="5">
      <t>サイガイ</t>
    </rPh>
    <rPh sb="5" eb="7">
      <t>ホショウ</t>
    </rPh>
    <rPh sb="7" eb="9">
      <t>ホケン</t>
    </rPh>
    <rPh sb="9" eb="10">
      <t>アリ</t>
    </rPh>
    <phoneticPr fontId="3"/>
  </si>
  <si>
    <t>200,000円～（賞与2回）</t>
    <rPh sb="7" eb="8">
      <t>エン</t>
    </rPh>
    <rPh sb="10" eb="12">
      <t>ショウヨ</t>
    </rPh>
    <rPh sb="13" eb="14">
      <t>カイ</t>
    </rPh>
    <phoneticPr fontId="3"/>
  </si>
  <si>
    <t>090-1648-5486</t>
  </si>
  <si>
    <t>期間の定めなし</t>
  </si>
  <si>
    <t>鹿追町国際交流センター</t>
    <rPh sb="0" eb="2">
      <t>シカオイ</t>
    </rPh>
    <rPh sb="2" eb="3">
      <t>チョウ</t>
    </rPh>
    <rPh sb="3" eb="5">
      <t>コクサイ</t>
    </rPh>
    <rPh sb="5" eb="7">
      <t>コウリュウ</t>
    </rPh>
    <phoneticPr fontId="3"/>
  </si>
  <si>
    <t>850円～　</t>
  </si>
  <si>
    <t>2019.2.26</t>
  </si>
  <si>
    <t>商工会取りまとめ事業所</t>
  </si>
  <si>
    <t>採用年月日</t>
    <rPh sb="0" eb="2">
      <t>サイヨウ</t>
    </rPh>
    <rPh sb="2" eb="5">
      <t>ネンガッピ</t>
    </rPh>
    <phoneticPr fontId="3"/>
  </si>
  <si>
    <t>081-0292</t>
  </si>
  <si>
    <t>商工会取りまとめ事業所</t>
    <rPh sb="0" eb="4">
      <t>ショウコウカイト</t>
    </rPh>
    <rPh sb="8" eb="11">
      <t>ジギョウショ</t>
    </rPh>
    <phoneticPr fontId="3"/>
  </si>
  <si>
    <t>一般毒物劇物取扱者・フォークリフト</t>
    <rPh sb="0" eb="2">
      <t>イッパン</t>
    </rPh>
    <rPh sb="2" eb="4">
      <t>ドクブツ</t>
    </rPh>
    <rPh sb="4" eb="6">
      <t>ゲキブツ</t>
    </rPh>
    <rPh sb="6" eb="7">
      <t>ト</t>
    </rPh>
    <rPh sb="7" eb="8">
      <t>アツカ</t>
    </rPh>
    <rPh sb="8" eb="9">
      <t>シャ</t>
    </rPh>
    <phoneticPr fontId="3"/>
  </si>
  <si>
    <t>河東郡鹿追町東町１丁目１５番地１</t>
    <rPh sb="0" eb="3">
      <t>カトウグン</t>
    </rPh>
    <rPh sb="3" eb="5">
      <t>シカオイ</t>
    </rPh>
    <rPh sb="5" eb="6">
      <t>チョウ</t>
    </rPh>
    <rPh sb="6" eb="7">
      <t>ヒガシ</t>
    </rPh>
    <rPh sb="7" eb="8">
      <t>マチ</t>
    </rPh>
    <rPh sb="9" eb="11">
      <t>チョウメ</t>
    </rPh>
    <rPh sb="13" eb="15">
      <t>バンチ</t>
    </rPh>
    <phoneticPr fontId="3"/>
  </si>
  <si>
    <t>070-4164-0460</t>
  </si>
  <si>
    <t>官公庁</t>
    <rPh sb="0" eb="3">
      <t>カンコウチョウ</t>
    </rPh>
    <phoneticPr fontId="3"/>
  </si>
  <si>
    <t>河東郡鹿追町栄町1丁目</t>
    <rPh sb="0" eb="3">
      <t>カトウグン</t>
    </rPh>
    <rPh sb="3" eb="6">
      <t>シカオイチョウ</t>
    </rPh>
    <rPh sb="6" eb="8">
      <t>エイマチ</t>
    </rPh>
    <rPh sb="9" eb="11">
      <t>チョウメ</t>
    </rPh>
    <phoneticPr fontId="3"/>
  </si>
  <si>
    <t>セブンイレブン鹿追南町店</t>
  </si>
  <si>
    <t>夏目　昇</t>
    <rPh sb="0" eb="2">
      <t>ナツメ</t>
    </rPh>
    <rPh sb="3" eb="4">
      <t>ノボル</t>
    </rPh>
    <phoneticPr fontId="3"/>
  </si>
  <si>
    <t>公務</t>
    <rPh sb="0" eb="2">
      <t>コウム</t>
    </rPh>
    <phoneticPr fontId="3"/>
  </si>
  <si>
    <t>地域おこし協力隊員</t>
    <rPh sb="0" eb="2">
      <t>チイキ</t>
    </rPh>
    <rPh sb="5" eb="7">
      <t>キョウリョク</t>
    </rPh>
    <rPh sb="7" eb="8">
      <t>タイ</t>
    </rPh>
    <rPh sb="8" eb="9">
      <t>イン</t>
    </rPh>
    <phoneticPr fontId="3"/>
  </si>
  <si>
    <t>警備・清掃</t>
    <rPh sb="0" eb="2">
      <t>ケイビ</t>
    </rPh>
    <rPh sb="3" eb="5">
      <t>セイソウ</t>
    </rPh>
    <phoneticPr fontId="3"/>
  </si>
  <si>
    <t>月１回２連休希望</t>
    <rPh sb="0" eb="1">
      <t>ツキ</t>
    </rPh>
    <rPh sb="2" eb="3">
      <t>カイ</t>
    </rPh>
    <rPh sb="4" eb="6">
      <t>レンキュウ</t>
    </rPh>
    <rPh sb="6" eb="8">
      <t>キボウ</t>
    </rPh>
    <phoneticPr fontId="3"/>
  </si>
  <si>
    <t xml:space="preserve">7：00～16：00
休日：日曜（天候による変動有）
</t>
    <rPh sb="11" eb="13">
      <t>キュウジツ</t>
    </rPh>
    <rPh sb="14" eb="16">
      <t>ニチヨウ</t>
    </rPh>
    <rPh sb="17" eb="19">
      <t>テンコウ</t>
    </rPh>
    <rPh sb="22" eb="24">
      <t>ヘンドウ</t>
    </rPh>
    <rPh sb="24" eb="25">
      <t>アリ</t>
    </rPh>
    <phoneticPr fontId="3"/>
  </si>
  <si>
    <t>河東郡鹿追町上然別西9-13-14</t>
    <rPh sb="0" eb="3">
      <t>カトウグン</t>
    </rPh>
    <rPh sb="3" eb="6">
      <t>シカオイチョウ</t>
    </rPh>
    <rPh sb="6" eb="7">
      <t>ウエ</t>
    </rPh>
    <rPh sb="7" eb="9">
      <t>シカリベツ</t>
    </rPh>
    <rPh sb="9" eb="10">
      <t>ニシ</t>
    </rPh>
    <phoneticPr fontId="3"/>
  </si>
  <si>
    <t>河東郡鹿追町字然別国有林145林班</t>
    <rPh sb="3" eb="6">
      <t>シカオイチョウ</t>
    </rPh>
    <rPh sb="6" eb="7">
      <t>アザ</t>
    </rPh>
    <rPh sb="7" eb="9">
      <t>シカリベツ</t>
    </rPh>
    <rPh sb="9" eb="12">
      <t>コクユウリン</t>
    </rPh>
    <rPh sb="15" eb="16">
      <t>ハヤシ</t>
    </rPh>
    <rPh sb="16" eb="17">
      <t>ハン</t>
    </rPh>
    <phoneticPr fontId="3"/>
  </si>
  <si>
    <t>樋口</t>
  </si>
  <si>
    <t>中野　景太</t>
    <rPh sb="3" eb="5">
      <t>ケイタ</t>
    </rPh>
    <phoneticPr fontId="3"/>
  </si>
  <si>
    <t>週3・4回程度、１日３・4時間程度</t>
    <rPh sb="0" eb="1">
      <t>シュウ</t>
    </rPh>
    <rPh sb="4" eb="5">
      <t>カイ</t>
    </rPh>
    <rPh sb="5" eb="7">
      <t>テイド</t>
    </rPh>
    <rPh sb="9" eb="10">
      <t>ヒ</t>
    </rPh>
    <rPh sb="13" eb="15">
      <t>ジカン</t>
    </rPh>
    <rPh sb="15" eb="17">
      <t>テイド</t>
    </rPh>
    <phoneticPr fontId="3"/>
  </si>
  <si>
    <t>2018.9.9</t>
  </si>
  <si>
    <t>星川　元三</t>
    <rPh sb="0" eb="2">
      <t>ホシカワ</t>
    </rPh>
    <rPh sb="3" eb="4">
      <t>モト</t>
    </rPh>
    <rPh sb="4" eb="5">
      <t>サン</t>
    </rPh>
    <phoneticPr fontId="3"/>
  </si>
  <si>
    <t>地域おこし協力隊（国際交流・国内地域間交流推進業務）</t>
    <rPh sb="0" eb="2">
      <t>チイキ</t>
    </rPh>
    <rPh sb="5" eb="7">
      <t>キョウリョク</t>
    </rPh>
    <rPh sb="7" eb="8">
      <t>タイ</t>
    </rPh>
    <rPh sb="9" eb="11">
      <t>コクサイ</t>
    </rPh>
    <rPh sb="11" eb="13">
      <t>コウリュウ</t>
    </rPh>
    <rPh sb="14" eb="16">
      <t>コクナイ</t>
    </rPh>
    <rPh sb="16" eb="18">
      <t>チイキ</t>
    </rPh>
    <rPh sb="18" eb="19">
      <t>カン</t>
    </rPh>
    <rPh sb="19" eb="21">
      <t>コウリュウ</t>
    </rPh>
    <rPh sb="21" eb="23">
      <t>スイシン</t>
    </rPh>
    <rPh sb="23" eb="25">
      <t>ギョウム</t>
    </rPh>
    <phoneticPr fontId="3"/>
  </si>
  <si>
    <t>河東郡鹿追町新町3丁目55番地</t>
    <rPh sb="3" eb="6">
      <t>シカオイチョウ</t>
    </rPh>
    <rPh sb="6" eb="7">
      <t>シン</t>
    </rPh>
    <rPh sb="7" eb="8">
      <t>マチ</t>
    </rPh>
    <rPh sb="9" eb="11">
      <t>チョウメ</t>
    </rPh>
    <rPh sb="13" eb="15">
      <t>バンチ</t>
    </rPh>
    <phoneticPr fontId="3"/>
  </si>
  <si>
    <t>①10：30～17：00
②5：00～17：00
（内4時間以上）、休日週2日（要相談）</t>
    <rPh sb="41" eb="42">
      <t>ヨウ</t>
    </rPh>
    <rPh sb="42" eb="44">
      <t>ソウダン</t>
    </rPh>
    <phoneticPr fontId="3"/>
  </si>
  <si>
    <t>河東郡鹿追町南町1丁目24番地</t>
    <rPh sb="3" eb="6">
      <t>シカオイチョウ</t>
    </rPh>
    <rPh sb="6" eb="8">
      <t>ミナミマチ</t>
    </rPh>
    <rPh sb="9" eb="11">
      <t>チョウメ</t>
    </rPh>
    <rPh sb="13" eb="15">
      <t>バンチ</t>
    </rPh>
    <phoneticPr fontId="3"/>
  </si>
  <si>
    <t>河東郡鹿追町美蔓西18線21番地1</t>
    <rPh sb="3" eb="6">
      <t>シカオイチョウ</t>
    </rPh>
    <rPh sb="6" eb="7">
      <t>ビ</t>
    </rPh>
    <rPh sb="7" eb="8">
      <t>マン</t>
    </rPh>
    <rPh sb="8" eb="9">
      <t>ニシ</t>
    </rPh>
    <rPh sb="11" eb="12">
      <t>セン</t>
    </rPh>
    <rPh sb="14" eb="16">
      <t>バンチ</t>
    </rPh>
    <phoneticPr fontId="3"/>
  </si>
  <si>
    <t>商工会とりまとめ事業所
普通自動車免許（ＡＴ限定可）
労災・雇用保険、制服支給、経験不問
事前に連絡し、履歴書を持参（送付）</t>
    <rPh sb="0" eb="3">
      <t>ショウコウカイ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2" eb="24">
      <t>ゲンテイ</t>
    </rPh>
    <rPh sb="24" eb="25">
      <t>カ</t>
    </rPh>
    <rPh sb="27" eb="29">
      <t>ロウサイ</t>
    </rPh>
    <rPh sb="30" eb="32">
      <t>コヨウ</t>
    </rPh>
    <rPh sb="32" eb="34">
      <t>ホケン</t>
    </rPh>
    <rPh sb="35" eb="37">
      <t>セイフク</t>
    </rPh>
    <rPh sb="37" eb="39">
      <t>シキュウ</t>
    </rPh>
    <rPh sb="40" eb="42">
      <t>ケイケン</t>
    </rPh>
    <rPh sb="42" eb="44">
      <t>フモン</t>
    </rPh>
    <rPh sb="45" eb="47">
      <t>ジゼン</t>
    </rPh>
    <rPh sb="48" eb="50">
      <t>レンラク</t>
    </rPh>
    <rPh sb="52" eb="55">
      <t>リレキショ</t>
    </rPh>
    <rPh sb="56" eb="58">
      <t>ジサン</t>
    </rPh>
    <rPh sb="59" eb="61">
      <t>ソウフ</t>
    </rPh>
    <phoneticPr fontId="3"/>
  </si>
  <si>
    <t>8：00～17：00（季節により変動あり）（休憩60分）
（休日・時間外有　残業：月平均25時間）
休日：日、その他</t>
    <rPh sb="11" eb="13">
      <t>キセツ</t>
    </rPh>
    <rPh sb="16" eb="18">
      <t>ヘンドウ</t>
    </rPh>
    <rPh sb="22" eb="24">
      <t>キュウケイ</t>
    </rPh>
    <rPh sb="26" eb="27">
      <t>フン</t>
    </rPh>
    <rPh sb="30" eb="32">
      <t>キュウジツ</t>
    </rPh>
    <rPh sb="53" eb="54">
      <t>ニチ</t>
    </rPh>
    <rPh sb="57" eb="58">
      <t>タ</t>
    </rPh>
    <phoneticPr fontId="3"/>
  </si>
  <si>
    <t>河東郡鹿追町東瓜幕西19線22-6</t>
    <rPh sb="3" eb="6">
      <t>シカオイチョウ</t>
    </rPh>
    <rPh sb="6" eb="7">
      <t>ヒガシ</t>
    </rPh>
    <rPh sb="7" eb="8">
      <t>ウリ</t>
    </rPh>
    <rPh sb="8" eb="9">
      <t>マク</t>
    </rPh>
    <rPh sb="9" eb="10">
      <t>ニシ</t>
    </rPh>
    <rPh sb="12" eb="13">
      <t>セン</t>
    </rPh>
    <phoneticPr fontId="3"/>
  </si>
  <si>
    <t>2018.7.6</t>
  </si>
  <si>
    <t>河東郡鹿追町鹿追北5線2番地23</t>
  </si>
  <si>
    <t>河東郡鹿追町新町2丁目24</t>
  </si>
  <si>
    <t>正社員　月給200,000円～
パート・アルバイト　時給1,010円～</t>
    <rPh sb="0" eb="3">
      <t>セイシャイン</t>
    </rPh>
    <rPh sb="4" eb="6">
      <t>ゲッキュウ</t>
    </rPh>
    <rPh sb="13" eb="14">
      <t>エン</t>
    </rPh>
    <rPh sb="26" eb="28">
      <t>ジキュウ</t>
    </rPh>
    <rPh sb="33" eb="34">
      <t>エン</t>
    </rPh>
    <phoneticPr fontId="3"/>
  </si>
  <si>
    <t>12万円～</t>
    <rPh sb="2" eb="4">
      <t>マンエン</t>
    </rPh>
    <phoneticPr fontId="3"/>
  </si>
  <si>
    <t>一般内線業務</t>
    <rPh sb="0" eb="2">
      <t>イッパン</t>
    </rPh>
    <rPh sb="2" eb="4">
      <t>ナイセン</t>
    </rPh>
    <rPh sb="4" eb="6">
      <t>ギョウム</t>
    </rPh>
    <phoneticPr fontId="3"/>
  </si>
  <si>
    <t>4-14</t>
  </si>
  <si>
    <t>河東郡鹿追町栄町2丁目8番地</t>
    <rPh sb="6" eb="7">
      <t>サカエ</t>
    </rPh>
    <rPh sb="12" eb="14">
      <t>バンチ</t>
    </rPh>
    <phoneticPr fontId="3"/>
  </si>
  <si>
    <t>河東郡鹿追町字然別湖畔</t>
  </si>
  <si>
    <t>河東郡鹿追町東町１丁目３０番地</t>
    <rPh sb="3" eb="6">
      <t>シカオイチョウ</t>
    </rPh>
    <rPh sb="6" eb="8">
      <t>ヒガシマチ</t>
    </rPh>
    <rPh sb="9" eb="11">
      <t>チョウメ</t>
    </rPh>
    <rPh sb="13" eb="15">
      <t>バンチ</t>
    </rPh>
    <phoneticPr fontId="3"/>
  </si>
  <si>
    <t>配偶者</t>
    <rPh sb="0" eb="3">
      <t>ハイグウシャ</t>
    </rPh>
    <phoneticPr fontId="3"/>
  </si>
  <si>
    <t>7：30～16：30（学校に準ずる）</t>
    <rPh sb="11" eb="13">
      <t>ガッコウ</t>
    </rPh>
    <rPh sb="14" eb="15">
      <t>ジュン</t>
    </rPh>
    <phoneticPr fontId="3"/>
  </si>
  <si>
    <t>河東郡鹿追町鹿追北７線</t>
  </si>
  <si>
    <t>〈パート・アルバイト〉
レジ打ち、商品補充</t>
    <rPh sb="14" eb="15">
      <t>ウ</t>
    </rPh>
    <rPh sb="17" eb="19">
      <t>ショウヒン</t>
    </rPh>
    <rPh sb="19" eb="21">
      <t>ホジュウ</t>
    </rPh>
    <phoneticPr fontId="3"/>
  </si>
  <si>
    <t>2020.3.26</t>
  </si>
  <si>
    <t>若干名</t>
  </si>
  <si>
    <t>1-10</t>
  </si>
  <si>
    <t>（正社員）144,700円
（パート）時給850円～</t>
  </si>
  <si>
    <t>五十嵐</t>
    <rPh sb="0" eb="3">
      <t>イガラシ</t>
    </rPh>
    <phoneticPr fontId="3"/>
  </si>
  <si>
    <t>2019/3/31（更新有）</t>
    <rPh sb="10" eb="12">
      <t>コウシン</t>
    </rPh>
    <rPh sb="12" eb="13">
      <t>アリ</t>
    </rPh>
    <phoneticPr fontId="3"/>
  </si>
  <si>
    <t>半日</t>
    <rPh sb="0" eb="2">
      <t>ハンニチ</t>
    </rPh>
    <phoneticPr fontId="3"/>
  </si>
  <si>
    <t>200,000円～220,000円</t>
    <rPh sb="7" eb="8">
      <t>エン</t>
    </rPh>
    <rPh sb="16" eb="17">
      <t>エン</t>
    </rPh>
    <phoneticPr fontId="3"/>
  </si>
  <si>
    <t>平日：午後7：15～翌午前8：30
土日祝：午前8：00～翌午前8：00</t>
    <rPh sb="0" eb="2">
      <t>ヘイジツ</t>
    </rPh>
    <rPh sb="3" eb="5">
      <t>ゴゴ</t>
    </rPh>
    <rPh sb="10" eb="11">
      <t>ヨク</t>
    </rPh>
    <rPh sb="11" eb="13">
      <t>ゴゼン</t>
    </rPh>
    <rPh sb="18" eb="20">
      <t>ドニチ</t>
    </rPh>
    <rPh sb="20" eb="21">
      <t>シュク</t>
    </rPh>
    <rPh sb="22" eb="24">
      <t>ゴゼン</t>
    </rPh>
    <rPh sb="29" eb="30">
      <t>ヨク</t>
    </rPh>
    <rPh sb="30" eb="32">
      <t>ゴゼン</t>
    </rPh>
    <phoneticPr fontId="3"/>
  </si>
  <si>
    <t>調理師免許必須 試用期間3ヶ月
要履歴書・制服貸与・社保完備・通勤手当全額・無料駐車場有・資格手当有・契約更新有(入札の状況による)</t>
    <rPh sb="0" eb="3">
      <t>チョウリシ</t>
    </rPh>
    <rPh sb="3" eb="5">
      <t>メンキョ</t>
    </rPh>
    <rPh sb="5" eb="7">
      <t>ヒッス</t>
    </rPh>
    <rPh sb="8" eb="10">
      <t>シヨウ</t>
    </rPh>
    <rPh sb="10" eb="12">
      <t>キカン</t>
    </rPh>
    <rPh sb="14" eb="15">
      <t>ゲツ</t>
    </rPh>
    <rPh sb="16" eb="17">
      <t>ヨウ</t>
    </rPh>
    <rPh sb="17" eb="20">
      <t>リレキショ</t>
    </rPh>
    <rPh sb="21" eb="23">
      <t>セイフク</t>
    </rPh>
    <rPh sb="23" eb="25">
      <t>タイヨ</t>
    </rPh>
    <rPh sb="26" eb="27">
      <t>シャ</t>
    </rPh>
    <rPh sb="28" eb="30">
      <t>カンビ</t>
    </rPh>
    <rPh sb="31" eb="33">
      <t>ツウキン</t>
    </rPh>
    <rPh sb="33" eb="35">
      <t>テアテ</t>
    </rPh>
    <rPh sb="35" eb="37">
      <t>ゼンガク</t>
    </rPh>
    <rPh sb="38" eb="40">
      <t>ムリョウ</t>
    </rPh>
    <rPh sb="40" eb="43">
      <t>チュウシャジョウ</t>
    </rPh>
    <rPh sb="43" eb="44">
      <t>アリ</t>
    </rPh>
    <rPh sb="45" eb="47">
      <t>シカク</t>
    </rPh>
    <rPh sb="47" eb="49">
      <t>テアテ</t>
    </rPh>
    <rPh sb="49" eb="50">
      <t>アリ</t>
    </rPh>
    <rPh sb="51" eb="53">
      <t>ケイヤク</t>
    </rPh>
    <rPh sb="53" eb="55">
      <t>コウシン</t>
    </rPh>
    <rPh sb="55" eb="56">
      <t>アリ</t>
    </rPh>
    <rPh sb="57" eb="59">
      <t>ニュウサツ</t>
    </rPh>
    <rPh sb="60" eb="62">
      <t>ジョウキョウ</t>
    </rPh>
    <phoneticPr fontId="3"/>
  </si>
  <si>
    <t>鹿追町国民健康保険病院</t>
    <rPh sb="0" eb="2">
      <t>シカオイ</t>
    </rPh>
    <rPh sb="2" eb="3">
      <t>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3"/>
  </si>
  <si>
    <t>鹿追町東町１丁目</t>
    <rPh sb="0" eb="2">
      <t>シカオイ</t>
    </rPh>
    <rPh sb="2" eb="3">
      <t>チョウ</t>
    </rPh>
    <rPh sb="3" eb="4">
      <t>ヒガシ</t>
    </rPh>
    <rPh sb="4" eb="5">
      <t>マチ</t>
    </rPh>
    <rPh sb="6" eb="8">
      <t>チョウメ</t>
    </rPh>
    <phoneticPr fontId="3"/>
  </si>
  <si>
    <t>河東郡鹿追町新町2丁目25番地</t>
    <rPh sb="6" eb="7">
      <t>シン</t>
    </rPh>
    <rPh sb="13" eb="15">
      <t>バンチ</t>
    </rPh>
    <phoneticPr fontId="3"/>
  </si>
  <si>
    <t>110,000円前後</t>
    <rPh sb="7" eb="8">
      <t>エン</t>
    </rPh>
    <rPh sb="8" eb="10">
      <t>ゼンゴ</t>
    </rPh>
    <phoneticPr fontId="3"/>
  </si>
  <si>
    <t>30-29</t>
  </si>
  <si>
    <t>８時～１７時</t>
    <rPh sb="1" eb="2">
      <t>ジ</t>
    </rPh>
    <rPh sb="5" eb="6">
      <t>ジ</t>
    </rPh>
    <phoneticPr fontId="3"/>
  </si>
  <si>
    <t>Ｈ21.1</t>
  </si>
  <si>
    <t>①正社員　委細面談の上決定
②パート　　920円～</t>
    <rPh sb="1" eb="4">
      <t>セイシャイン</t>
    </rPh>
    <rPh sb="5" eb="7">
      <t>イサイ</t>
    </rPh>
    <rPh sb="7" eb="9">
      <t>メンダン</t>
    </rPh>
    <rPh sb="10" eb="11">
      <t>ウエ</t>
    </rPh>
    <rPh sb="11" eb="13">
      <t>ケッテイ</t>
    </rPh>
    <rPh sb="23" eb="24">
      <t>エン</t>
    </rPh>
    <phoneticPr fontId="3"/>
  </si>
  <si>
    <t>鹿追町北４線、鹿追町新町１丁目</t>
    <rPh sb="0" eb="2">
      <t>シカオイ</t>
    </rPh>
    <rPh sb="2" eb="3">
      <t>チョウ</t>
    </rPh>
    <rPh sb="3" eb="4">
      <t>キタ</t>
    </rPh>
    <rPh sb="5" eb="6">
      <t>セン</t>
    </rPh>
    <phoneticPr fontId="3"/>
  </si>
  <si>
    <t>k.nakano@nakanofarm.com</t>
  </si>
  <si>
    <t>【正社員・パートタイマー】
肉牛（ホル雄）の飼養管理
（主に給餌・除糞作業・哺育と肥育牛の育成管理等）</t>
    <rPh sb="1" eb="4">
      <t>セイシャイン</t>
    </rPh>
    <rPh sb="14" eb="15">
      <t>ニク</t>
    </rPh>
    <rPh sb="15" eb="16">
      <t>ウシ</t>
    </rPh>
    <rPh sb="19" eb="20">
      <t>オス</t>
    </rPh>
    <rPh sb="22" eb="24">
      <t>シヨウ</t>
    </rPh>
    <rPh sb="24" eb="26">
      <t>カンリ</t>
    </rPh>
    <rPh sb="28" eb="29">
      <t>オモ</t>
    </rPh>
    <rPh sb="30" eb="32">
      <t>キュウジ</t>
    </rPh>
    <rPh sb="33" eb="34">
      <t>ジョ</t>
    </rPh>
    <rPh sb="34" eb="35">
      <t>フン</t>
    </rPh>
    <rPh sb="35" eb="37">
      <t>サギョウ</t>
    </rPh>
    <rPh sb="38" eb="40">
      <t>ホイク</t>
    </rPh>
    <rPh sb="41" eb="43">
      <t>ヒイク</t>
    </rPh>
    <rPh sb="43" eb="44">
      <t>ウシ</t>
    </rPh>
    <rPh sb="45" eb="47">
      <t>イクセイ</t>
    </rPh>
    <rPh sb="47" eb="49">
      <t>カンリ</t>
    </rPh>
    <rPh sb="49" eb="50">
      <t>ナド</t>
    </rPh>
    <phoneticPr fontId="3"/>
  </si>
  <si>
    <t>（株）マインファーム</t>
    <rPh sb="1" eb="2">
      <t>カブ</t>
    </rPh>
    <phoneticPr fontId="3"/>
  </si>
  <si>
    <t>苺の生産・出荷作業</t>
    <rPh sb="0" eb="1">
      <t>イチゴ</t>
    </rPh>
    <rPh sb="2" eb="4">
      <t>セイサン</t>
    </rPh>
    <rPh sb="5" eb="7">
      <t>シュッカ</t>
    </rPh>
    <rPh sb="7" eb="9">
      <t>サギョウ</t>
    </rPh>
    <phoneticPr fontId="3"/>
  </si>
  <si>
    <t>090-8896-4913</t>
  </si>
  <si>
    <t>220,000円～（賞与あり）</t>
    <rPh sb="7" eb="8">
      <t>エン</t>
    </rPh>
    <rPh sb="10" eb="12">
      <t>ショウヨ</t>
    </rPh>
    <phoneticPr fontId="3"/>
  </si>
  <si>
    <t>苺の生産・出荷（パート・アルバイト）</t>
    <rPh sb="0" eb="1">
      <t>イチゴ</t>
    </rPh>
    <rPh sb="2" eb="4">
      <t>セイサン</t>
    </rPh>
    <rPh sb="5" eb="7">
      <t>シュッカ</t>
    </rPh>
    <phoneticPr fontId="3"/>
  </si>
  <si>
    <t>飲食業</t>
  </si>
  <si>
    <t>牛の削蹄作業（正社員）</t>
    <rPh sb="0" eb="1">
      <t>ウシ</t>
    </rPh>
    <rPh sb="2" eb="3">
      <t>サク</t>
    </rPh>
    <rPh sb="3" eb="4">
      <t>ヒヅメ</t>
    </rPh>
    <rPh sb="4" eb="6">
      <t>サギョウ</t>
    </rPh>
    <rPh sb="7" eb="8">
      <t>セイ</t>
    </rPh>
    <rPh sb="8" eb="10">
      <t>シャイン</t>
    </rPh>
    <phoneticPr fontId="3"/>
  </si>
  <si>
    <t>8：00～17：00（休憩12：00～13：00）
休日：日曜日他</t>
    <rPh sb="11" eb="13">
      <t>キュウケイ</t>
    </rPh>
    <rPh sb="26" eb="28">
      <t>キュウジツ</t>
    </rPh>
    <rPh sb="29" eb="32">
      <t>ニチヨウビ</t>
    </rPh>
    <rPh sb="32" eb="33">
      <t>ホカ</t>
    </rPh>
    <phoneticPr fontId="3"/>
  </si>
  <si>
    <t>商工会取りまとめ事業所、試用期間有</t>
    <rPh sb="12" eb="14">
      <t>シヨウ</t>
    </rPh>
    <rPh sb="14" eb="16">
      <t>キカン</t>
    </rPh>
    <rPh sb="16" eb="17">
      <t>アリ</t>
    </rPh>
    <phoneticPr fontId="3"/>
  </si>
  <si>
    <t>7：30～17：30（休日は日曜）</t>
    <rPh sb="11" eb="13">
      <t>キュウジツ</t>
    </rPh>
    <rPh sb="14" eb="16">
      <t>ニチヨウ</t>
    </rPh>
    <phoneticPr fontId="3"/>
  </si>
  <si>
    <t>220,000～240,000円（賞与年2回）</t>
    <rPh sb="15" eb="16">
      <t>エン</t>
    </rPh>
    <rPh sb="17" eb="19">
      <t>ショウヨ</t>
    </rPh>
    <rPh sb="19" eb="20">
      <t>ネン</t>
    </rPh>
    <rPh sb="21" eb="22">
      <t>カイ</t>
    </rPh>
    <phoneticPr fontId="3"/>
  </si>
  <si>
    <t>株式会社　ブラザーズファーム髙橋</t>
    <rPh sb="0" eb="4">
      <t>カブシキガイシャ</t>
    </rPh>
    <rPh sb="14" eb="15">
      <t>コウ</t>
    </rPh>
    <rPh sb="15" eb="16">
      <t>ハシ</t>
    </rPh>
    <phoneticPr fontId="3"/>
  </si>
  <si>
    <t>090-9523-0405</t>
  </si>
  <si>
    <t>代表取締役
髙橋　宏輔</t>
    <rPh sb="0" eb="2">
      <t>ダイヒョウ</t>
    </rPh>
    <rPh sb="2" eb="4">
      <t>トリシマ</t>
    </rPh>
    <rPh sb="4" eb="5">
      <t>ヤク</t>
    </rPh>
    <rPh sb="9" eb="10">
      <t>ヒロシ</t>
    </rPh>
    <rPh sb="10" eb="11">
      <t>スケ</t>
    </rPh>
    <phoneticPr fontId="3"/>
  </si>
  <si>
    <t>商工会取りまとめ事業所、要履歴書、経験不問、制服支給、18歳以上（法定）</t>
    <rPh sb="12" eb="13">
      <t>ヨウ</t>
    </rPh>
    <rPh sb="13" eb="16">
      <t>リレキショ</t>
    </rPh>
    <rPh sb="17" eb="19">
      <t>ケイケン</t>
    </rPh>
    <rPh sb="19" eb="21">
      <t>フモン</t>
    </rPh>
    <rPh sb="22" eb="24">
      <t>セイフク</t>
    </rPh>
    <rPh sb="24" eb="26">
      <t>シキュウ</t>
    </rPh>
    <rPh sb="29" eb="32">
      <t>サイイジョウ</t>
    </rPh>
    <rPh sb="33" eb="35">
      <t>ホウテイ</t>
    </rPh>
    <phoneticPr fontId="3"/>
  </si>
  <si>
    <t>商工会取りまとめ事業所
普通自動車運転免許、年齢不問・経験者優遇・整備士資格保有者優遇（詳細は面談の上）※事前にご連絡をいただき履歴書（写真付き）をご持参ください。</t>
    <rPh sb="0" eb="3">
      <t>ショウコウカイ</t>
    </rPh>
    <rPh sb="3" eb="4">
      <t>ト</t>
    </rPh>
    <rPh sb="8" eb="11">
      <t>ジギョウショ</t>
    </rPh>
    <rPh sb="12" eb="21">
      <t>フツウジドウシャウンテンメンキョ</t>
    </rPh>
    <rPh sb="22" eb="24">
      <t>ネンレイ</t>
    </rPh>
    <rPh sb="24" eb="26">
      <t>フモン</t>
    </rPh>
    <rPh sb="27" eb="30">
      <t>ケイケンシャ</t>
    </rPh>
    <rPh sb="30" eb="32">
      <t>ユウグウ</t>
    </rPh>
    <rPh sb="33" eb="36">
      <t>セイビシ</t>
    </rPh>
    <rPh sb="36" eb="38">
      <t>シカク</t>
    </rPh>
    <rPh sb="38" eb="41">
      <t>ホユウシャ</t>
    </rPh>
    <rPh sb="41" eb="43">
      <t>ユウグウ</t>
    </rPh>
    <rPh sb="44" eb="46">
      <t>ショウサイ</t>
    </rPh>
    <rPh sb="47" eb="49">
      <t>メンダン</t>
    </rPh>
    <rPh sb="50" eb="51">
      <t>ウエ</t>
    </rPh>
    <rPh sb="53" eb="55">
      <t>ジゼン</t>
    </rPh>
    <rPh sb="57" eb="59">
      <t>レンラク</t>
    </rPh>
    <rPh sb="64" eb="67">
      <t>リレキショ</t>
    </rPh>
    <rPh sb="68" eb="70">
      <t>シャシン</t>
    </rPh>
    <rPh sb="70" eb="71">
      <t>ツ</t>
    </rPh>
    <rPh sb="75" eb="77">
      <t>ジサン</t>
    </rPh>
    <phoneticPr fontId="3"/>
  </si>
  <si>
    <t>薬剤師（正規職員）</t>
    <rPh sb="0" eb="3">
      <t>ヤクザイシ</t>
    </rPh>
    <rPh sb="4" eb="6">
      <t>セイキ</t>
    </rPh>
    <rPh sb="6" eb="8">
      <t>ショクイン</t>
    </rPh>
    <phoneticPr fontId="3"/>
  </si>
  <si>
    <t xml:space="preserve">月給
</t>
    <rPh sb="0" eb="2">
      <t>ゲッキュウ</t>
    </rPh>
    <phoneticPr fontId="3"/>
  </si>
  <si>
    <t>河東郡鹿追町西町3丁目5番地</t>
    <rPh sb="6" eb="7">
      <t>ニシ</t>
    </rPh>
    <rPh sb="12" eb="14">
      <t>バンチ</t>
    </rPh>
    <phoneticPr fontId="3"/>
  </si>
  <si>
    <t>鹿追町認定子ども園での清掃業務</t>
    <rPh sb="0" eb="2">
      <t>シカオイ</t>
    </rPh>
    <rPh sb="2" eb="3">
      <t>チョウ</t>
    </rPh>
    <rPh sb="3" eb="5">
      <t>ニンテイ</t>
    </rPh>
    <rPh sb="5" eb="6">
      <t>コ</t>
    </rPh>
    <rPh sb="8" eb="9">
      <t>エン</t>
    </rPh>
    <rPh sb="11" eb="13">
      <t>セイソウ</t>
    </rPh>
    <rPh sb="13" eb="15">
      <t>ギョウム</t>
    </rPh>
    <phoneticPr fontId="3"/>
  </si>
  <si>
    <t>河東郡鹿追町東瓜幕西18線28番地26</t>
    <rPh sb="6" eb="7">
      <t>ヒガシ</t>
    </rPh>
    <rPh sb="15" eb="17">
      <t>バンチ</t>
    </rPh>
    <phoneticPr fontId="3"/>
  </si>
  <si>
    <t>2人</t>
    <rPh sb="1" eb="2">
      <t>ニン</t>
    </rPh>
    <phoneticPr fontId="3"/>
  </si>
  <si>
    <t>カフェ内調理接客業務（パート・アルバイト）</t>
    <rPh sb="3" eb="4">
      <t>ナイ</t>
    </rPh>
    <rPh sb="4" eb="6">
      <t>チョウリ</t>
    </rPh>
    <rPh sb="6" eb="8">
      <t>セッキャク</t>
    </rPh>
    <rPh sb="8" eb="10">
      <t>ギョウム</t>
    </rPh>
    <phoneticPr fontId="3"/>
  </si>
  <si>
    <t>公共工事の積算業務</t>
    <rPh sb="0" eb="2">
      <t>コウキョウ</t>
    </rPh>
    <rPh sb="2" eb="4">
      <t>コウジ</t>
    </rPh>
    <rPh sb="5" eb="7">
      <t>セキサン</t>
    </rPh>
    <rPh sb="7" eb="9">
      <t>ギョウム</t>
    </rPh>
    <phoneticPr fontId="3"/>
  </si>
  <si>
    <t>081-0021</t>
  </si>
  <si>
    <t>工場内乳製品製造業務（パート・アルバイト）</t>
    <rPh sb="0" eb="3">
      <t>コウジョウナイ</t>
    </rPh>
    <rPh sb="3" eb="6">
      <t>ニュウセイヒン</t>
    </rPh>
    <rPh sb="6" eb="8">
      <t>セイゾウ</t>
    </rPh>
    <rPh sb="8" eb="10">
      <t>ギョウム</t>
    </rPh>
    <phoneticPr fontId="3"/>
  </si>
  <si>
    <t>10：30～17：00（内4時間以上）、休日週2日（平日）</t>
    <rPh sb="12" eb="13">
      <t>ウチ</t>
    </rPh>
    <rPh sb="14" eb="16">
      <t>ジカン</t>
    </rPh>
    <rPh sb="16" eb="18">
      <t>イジョウ</t>
    </rPh>
    <rPh sb="20" eb="22">
      <t>キュウジツ</t>
    </rPh>
    <rPh sb="22" eb="23">
      <t>シュウ</t>
    </rPh>
    <rPh sb="24" eb="25">
      <t>ヒ</t>
    </rPh>
    <rPh sb="26" eb="28">
      <t>ヘイジツ</t>
    </rPh>
    <phoneticPr fontId="3"/>
  </si>
  <si>
    <t>河東郡鹿追町栄町1丁目63</t>
  </si>
  <si>
    <t>要相談　月水金8：30～17：00　火8：30～18：30　木8：30～12：30　土8：30～11：30
(昼休み12：30～14：00）
休日： 日、祝、第１・３・５土、木・土曜午後休み</t>
    <rPh sb="0" eb="1">
      <t>ヨウ</t>
    </rPh>
    <rPh sb="1" eb="3">
      <t>ソウダン</t>
    </rPh>
    <rPh sb="4" eb="7">
      <t>ゲッスイキン</t>
    </rPh>
    <rPh sb="18" eb="19">
      <t>カ</t>
    </rPh>
    <rPh sb="30" eb="31">
      <t>モク</t>
    </rPh>
    <rPh sb="42" eb="43">
      <t>ド</t>
    </rPh>
    <rPh sb="55" eb="57">
      <t>ヒルヤス</t>
    </rPh>
    <rPh sb="71" eb="73">
      <t>キュウジツ</t>
    </rPh>
    <rPh sb="75" eb="76">
      <t>ニチ</t>
    </rPh>
    <rPh sb="77" eb="78">
      <t>シュク</t>
    </rPh>
    <rPh sb="79" eb="80">
      <t>ダイ</t>
    </rPh>
    <rPh sb="85" eb="86">
      <t>ド</t>
    </rPh>
    <rPh sb="87" eb="88">
      <t>キ</t>
    </rPh>
    <rPh sb="89" eb="91">
      <t>ドヨウ</t>
    </rPh>
    <rPh sb="91" eb="93">
      <t>ゴゴ</t>
    </rPh>
    <rPh sb="93" eb="94">
      <t>ヤス</t>
    </rPh>
    <phoneticPr fontId="3"/>
  </si>
  <si>
    <t>5：00～17：00（内4時間以上）、休日週2日</t>
  </si>
  <si>
    <t>8:30～17:15　休憩12:00～13:00</t>
  </si>
  <si>
    <t>940円</t>
    <rPh sb="3" eb="4">
      <t>エン</t>
    </rPh>
    <phoneticPr fontId="3"/>
  </si>
  <si>
    <t>要普通自動車運転免許、試用期間あり（2ヶ月間）</t>
    <rPh sb="0" eb="1">
      <t>ヨウ</t>
    </rPh>
    <rPh sb="1" eb="3">
      <t>フツウ</t>
    </rPh>
    <rPh sb="3" eb="6">
      <t>ジドウシャ</t>
    </rPh>
    <rPh sb="6" eb="8">
      <t>ウンテン</t>
    </rPh>
    <rPh sb="8" eb="10">
      <t>メンキョ</t>
    </rPh>
    <rPh sb="11" eb="13">
      <t>シヨウ</t>
    </rPh>
    <rPh sb="13" eb="15">
      <t>キカン</t>
    </rPh>
    <rPh sb="20" eb="22">
      <t>ゲツカン</t>
    </rPh>
    <phoneticPr fontId="3"/>
  </si>
  <si>
    <t>株式会社　中野牧場</t>
    <rPh sb="0" eb="4">
      <t>カブシキガイシャ</t>
    </rPh>
    <rPh sb="5" eb="7">
      <t>ナカノ</t>
    </rPh>
    <rPh sb="7" eb="9">
      <t>ボクジョウ</t>
    </rPh>
    <phoneticPr fontId="3"/>
  </si>
  <si>
    <t>0156-67-2780</t>
  </si>
  <si>
    <t>三井組</t>
    <rPh sb="0" eb="3">
      <t>ミツイグミ</t>
    </rPh>
    <phoneticPr fontId="3"/>
  </si>
  <si>
    <t>081-0214</t>
  </si>
  <si>
    <t>①〈正社員〉月額150,000円～(賞与あり)※試用期間3カ月
②〈アルバイト・作業員〉時給1,000円
③〈アルバイト・事務員〉時給900円</t>
    <rPh sb="2" eb="5">
      <t>セイシャイン</t>
    </rPh>
    <rPh sb="6" eb="8">
      <t>ゲツガク</t>
    </rPh>
    <rPh sb="15" eb="16">
      <t>エン</t>
    </rPh>
    <rPh sb="18" eb="20">
      <t>ショウヨ</t>
    </rPh>
    <rPh sb="24" eb="26">
      <t>シヨウ</t>
    </rPh>
    <rPh sb="26" eb="28">
      <t>キカン</t>
    </rPh>
    <rPh sb="30" eb="31">
      <t>ゲツ</t>
    </rPh>
    <rPh sb="40" eb="43">
      <t>サギョウイン</t>
    </rPh>
    <rPh sb="44" eb="46">
      <t>ジキュウ</t>
    </rPh>
    <rPh sb="51" eb="52">
      <t>エン</t>
    </rPh>
    <rPh sb="61" eb="64">
      <t>ジムイン</t>
    </rPh>
    <rPh sb="65" eb="67">
      <t>ジキュウ</t>
    </rPh>
    <rPh sb="70" eb="71">
      <t>エン</t>
    </rPh>
    <phoneticPr fontId="3"/>
  </si>
  <si>
    <t>河東郡鹿追町北鹿追北10線3番地55</t>
    <rPh sb="6" eb="7">
      <t>キタ</t>
    </rPh>
    <rPh sb="7" eb="9">
      <t>シカオイ</t>
    </rPh>
    <rPh sb="9" eb="10">
      <t>キタ</t>
    </rPh>
    <rPh sb="14" eb="16">
      <t>バンチ</t>
    </rPh>
    <phoneticPr fontId="3"/>
  </si>
  <si>
    <t>様式第 ６号（第７条関係）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</si>
  <si>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株式会社エネウィル</t>
    <rPh sb="0" eb="2">
      <t>カブシキ</t>
    </rPh>
    <rPh sb="2" eb="4">
      <t>カイシャ</t>
    </rPh>
    <phoneticPr fontId="3"/>
  </si>
  <si>
    <t>7：00～17：00
休日：日曜日</t>
    <rPh sb="11" eb="13">
      <t>キュウジツ</t>
    </rPh>
    <rPh sb="14" eb="17">
      <t>ニチヨウビ</t>
    </rPh>
    <phoneticPr fontId="3"/>
  </si>
  <si>
    <t>農業</t>
  </si>
  <si>
    <t>商工会取りまとめ事業所、歯科衛生士業は要歯科衛生士免許</t>
    <rPh sb="12" eb="14">
      <t>シカ</t>
    </rPh>
    <rPh sb="14" eb="17">
      <t>エイセイシ</t>
    </rPh>
    <rPh sb="17" eb="18">
      <t>ギョウ</t>
    </rPh>
    <rPh sb="19" eb="20">
      <t>ヨウ</t>
    </rPh>
    <rPh sb="20" eb="22">
      <t>シカ</t>
    </rPh>
    <rPh sb="22" eb="25">
      <t>エイセイシ</t>
    </rPh>
    <rPh sb="25" eb="27">
      <t>メンキョ</t>
    </rPh>
    <phoneticPr fontId="3"/>
  </si>
  <si>
    <t>080-5745-9155</t>
  </si>
  <si>
    <t>酪農作業</t>
    <rPh sb="0" eb="2">
      <t>ラクノウ</t>
    </rPh>
    <rPh sb="2" eb="4">
      <t>サギョウ</t>
    </rPh>
    <phoneticPr fontId="3"/>
  </si>
  <si>
    <t>サービス業</t>
    <rPh sb="4" eb="5">
      <t>ギョウ</t>
    </rPh>
    <phoneticPr fontId="3"/>
  </si>
  <si>
    <t>Ｓ27.1</t>
  </si>
  <si>
    <t>1-28</t>
  </si>
  <si>
    <t>令和2年7月1日～
令和2年10月31日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6" eb="17">
      <t>ガツ</t>
    </rPh>
    <rPh sb="19" eb="20">
      <t>ニチ</t>
    </rPh>
    <phoneticPr fontId="3"/>
  </si>
  <si>
    <t>鹿追綜合警備保障有限会社</t>
    <rPh sb="0" eb="2">
      <t>シカオイ</t>
    </rPh>
    <rPh sb="2" eb="4">
      <t>ソウゴウ</t>
    </rPh>
    <rPh sb="4" eb="6">
      <t>ケイビ</t>
    </rPh>
    <rPh sb="6" eb="8">
      <t>ホショウ</t>
    </rPh>
    <rPh sb="8" eb="10">
      <t>ユウゲン</t>
    </rPh>
    <rPh sb="10" eb="12">
      <t>ガイシャ</t>
    </rPh>
    <phoneticPr fontId="3"/>
  </si>
  <si>
    <t>搾乳作業（パート）</t>
    <rPh sb="0" eb="2">
      <t>サクニュウ</t>
    </rPh>
    <rPh sb="2" eb="4">
      <t>サギョウ</t>
    </rPh>
    <phoneticPr fontId="3"/>
  </si>
  <si>
    <t>・カンパパは不採用</t>
    <rPh sb="6" eb="9">
      <t>フサイヨウ</t>
    </rPh>
    <phoneticPr fontId="3"/>
  </si>
  <si>
    <t>6-5</t>
  </si>
  <si>
    <t>（朝）4：30～7：30、（夕）15：30～18：30
休日はシフト制</t>
  </si>
  <si>
    <t>商工会取りまとめ事業所
要履歴書
①清掃業務全般…年齢経験不問
②清掃業務及び雑務…高校生可
※その他詳細につきましては事業所へご連絡ください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6">
      <t>リレキショ</t>
    </rPh>
    <rPh sb="18" eb="20">
      <t>セイソウ</t>
    </rPh>
    <rPh sb="20" eb="22">
      <t>ギョウム</t>
    </rPh>
    <rPh sb="22" eb="24">
      <t>ゼンパン</t>
    </rPh>
    <rPh sb="25" eb="27">
      <t>ネンレイ</t>
    </rPh>
    <rPh sb="27" eb="29">
      <t>ケイケン</t>
    </rPh>
    <rPh sb="29" eb="31">
      <t>フモン</t>
    </rPh>
    <rPh sb="33" eb="35">
      <t>セイソウ</t>
    </rPh>
    <rPh sb="35" eb="37">
      <t>ギョウム</t>
    </rPh>
    <rPh sb="37" eb="38">
      <t>オヨ</t>
    </rPh>
    <rPh sb="39" eb="41">
      <t>ザツム</t>
    </rPh>
    <rPh sb="42" eb="45">
      <t>コウコウセイ</t>
    </rPh>
    <rPh sb="45" eb="46">
      <t>カ</t>
    </rPh>
    <rPh sb="50" eb="51">
      <t>タ</t>
    </rPh>
    <rPh sb="51" eb="53">
      <t>ショウサイ</t>
    </rPh>
    <rPh sb="60" eb="63">
      <t>ジギョウショ</t>
    </rPh>
    <rPh sb="65" eb="67">
      <t>レンラク</t>
    </rPh>
    <phoneticPr fontId="3"/>
  </si>
  <si>
    <t>1-1</t>
  </si>
  <si>
    <t>7:30～21:00　
（フルタイムは実働8時間、パートは6.5時間）</t>
    <rPh sb="19" eb="21">
      <t>ジツドウ</t>
    </rPh>
    <rPh sb="22" eb="24">
      <t>ジカン</t>
    </rPh>
    <rPh sb="32" eb="34">
      <t>ジカン</t>
    </rPh>
    <phoneticPr fontId="3"/>
  </si>
  <si>
    <t>河東郡鹿追町東瓜幕西18線28番地26線</t>
    <rPh sb="0" eb="3">
      <t>カトウグン</t>
    </rPh>
    <rPh sb="3" eb="6">
      <t>シカオイチョウ</t>
    </rPh>
    <rPh sb="6" eb="7">
      <t>ヒガシ</t>
    </rPh>
    <rPh sb="7" eb="9">
      <t>ウリマク</t>
    </rPh>
    <rPh sb="9" eb="10">
      <t>ニシ</t>
    </rPh>
    <rPh sb="19" eb="20">
      <t>セン</t>
    </rPh>
    <phoneticPr fontId="3"/>
  </si>
  <si>
    <t>有限会社　谷電気商会</t>
    <rPh sb="0" eb="2">
      <t>ユウゲン</t>
    </rPh>
    <rPh sb="2" eb="4">
      <t>カイシャ</t>
    </rPh>
    <rPh sb="5" eb="6">
      <t>タニ</t>
    </rPh>
    <rPh sb="6" eb="8">
      <t>デンキ</t>
    </rPh>
    <rPh sb="8" eb="10">
      <t>ショウカイ</t>
    </rPh>
    <phoneticPr fontId="3"/>
  </si>
  <si>
    <t>1-7</t>
  </si>
  <si>
    <t>20万円～</t>
    <rPh sb="2" eb="3">
      <t>マン</t>
    </rPh>
    <rPh sb="3" eb="4">
      <t>エン</t>
    </rPh>
    <phoneticPr fontId="3"/>
  </si>
  <si>
    <t>9：00～17：30（一部シフト制、1日6時間、要相談）
休日：土・日・祝日・年末年始</t>
    <rPh sb="11" eb="13">
      <t>イチブ</t>
    </rPh>
    <rPh sb="16" eb="17">
      <t>セイ</t>
    </rPh>
    <rPh sb="19" eb="20">
      <t>ニチ</t>
    </rPh>
    <rPh sb="21" eb="23">
      <t>ジカン</t>
    </rPh>
    <rPh sb="24" eb="25">
      <t>ヨウ</t>
    </rPh>
    <rPh sb="25" eb="27">
      <t>ソウダン</t>
    </rPh>
    <rPh sb="29" eb="31">
      <t>キュウジツ</t>
    </rPh>
    <rPh sb="32" eb="33">
      <t>ド</t>
    </rPh>
    <rPh sb="34" eb="35">
      <t>ニチ</t>
    </rPh>
    <rPh sb="36" eb="38">
      <t>シュクジツ</t>
    </rPh>
    <rPh sb="39" eb="41">
      <t>ネンマツ</t>
    </rPh>
    <rPh sb="41" eb="43">
      <t>ネンシ</t>
    </rPh>
    <phoneticPr fontId="3"/>
  </si>
  <si>
    <t>9：00～17：00のうちシフト制（要相談）
・休日：不定休（要相談）</t>
    <rPh sb="16" eb="17">
      <t>セイ</t>
    </rPh>
    <rPh sb="18" eb="19">
      <t>ヨウ</t>
    </rPh>
    <rPh sb="19" eb="21">
      <t>ソウダン</t>
    </rPh>
    <rPh sb="24" eb="26">
      <t>キュウジツ</t>
    </rPh>
    <rPh sb="27" eb="30">
      <t>フテイキュウ</t>
    </rPh>
    <rPh sb="31" eb="32">
      <t>ヨウ</t>
    </rPh>
    <rPh sb="32" eb="34">
      <t>ソウダン</t>
    </rPh>
    <phoneticPr fontId="3"/>
  </si>
  <si>
    <t>電気工事</t>
    <rPh sb="0" eb="2">
      <t>デンキ</t>
    </rPh>
    <rPh sb="2" eb="4">
      <t>コウジ</t>
    </rPh>
    <phoneticPr fontId="3"/>
  </si>
  <si>
    <t>河東郡鹿追町泉町1丁目</t>
    <rPh sb="0" eb="3">
      <t>カトウグン</t>
    </rPh>
    <rPh sb="3" eb="6">
      <t>シカオイチョウ</t>
    </rPh>
    <rPh sb="6" eb="7">
      <t>イズミ</t>
    </rPh>
    <rPh sb="7" eb="8">
      <t>マチ</t>
    </rPh>
    <rPh sb="9" eb="11">
      <t>チョウメ</t>
    </rPh>
    <phoneticPr fontId="3"/>
  </si>
  <si>
    <r>
      <rPr>
        <sz val="11"/>
        <color theme="1"/>
        <rFont val="ＭＳ Ｐゴシック"/>
      </rPr>
      <t>鹿追町内</t>
    </r>
    <r>
      <rPr>
        <sz val="9"/>
        <color theme="1"/>
        <rFont val="ＭＳ Ｐゴシック"/>
      </rPr>
      <t xml:space="preserve">
（基本的に国際交流センター平成館）</t>
    </r>
    <rPh sb="0" eb="3">
      <t>シカオイチョウ</t>
    </rPh>
    <rPh sb="3" eb="4">
      <t>ナイ</t>
    </rPh>
    <rPh sb="6" eb="9">
      <t>キホンテキ</t>
    </rPh>
    <rPh sb="10" eb="12">
      <t>コクサイ</t>
    </rPh>
    <rPh sb="12" eb="14">
      <t>コウリュウ</t>
    </rPh>
    <rPh sb="18" eb="21">
      <t>ヘイセイカン</t>
    </rPh>
    <phoneticPr fontId="3"/>
  </si>
  <si>
    <t>専務取締役　谷　真一</t>
    <rPh sb="0" eb="2">
      <t>センム</t>
    </rPh>
    <rPh sb="2" eb="5">
      <t>トリシマリヤク</t>
    </rPh>
    <rPh sb="6" eb="7">
      <t>タニ</t>
    </rPh>
    <rPh sb="8" eb="10">
      <t>シンイチ</t>
    </rPh>
    <phoneticPr fontId="3"/>
  </si>
  <si>
    <t>上山</t>
    <rPh sb="0" eb="2">
      <t>ウエヤマ</t>
    </rPh>
    <phoneticPr fontId="3"/>
  </si>
  <si>
    <t>そば屋のホールスタッフ</t>
    <rPh sb="2" eb="3">
      <t>ヤ</t>
    </rPh>
    <phoneticPr fontId="3"/>
  </si>
  <si>
    <t>0156-66-2415</t>
  </si>
  <si>
    <t>4-4</t>
  </si>
  <si>
    <t>地域おこし協力隊
「子育て支援事業に関する業務」</t>
    <rPh sb="10" eb="12">
      <t>コソダ</t>
    </rPh>
    <rPh sb="13" eb="15">
      <t>シエン</t>
    </rPh>
    <rPh sb="15" eb="17">
      <t>ジギョウ</t>
    </rPh>
    <rPh sb="18" eb="19">
      <t>カン</t>
    </rPh>
    <rPh sb="21" eb="23">
      <t>ギョウム</t>
    </rPh>
    <phoneticPr fontId="3"/>
  </si>
  <si>
    <t>警備</t>
    <rPh sb="0" eb="2">
      <t>ケイビ</t>
    </rPh>
    <phoneticPr fontId="3"/>
  </si>
  <si>
    <t>帯広開発建設部
鹿追地域農業開発事業所</t>
    <rPh sb="0" eb="2">
      <t>オビヒロ</t>
    </rPh>
    <rPh sb="2" eb="4">
      <t>カイハツ</t>
    </rPh>
    <rPh sb="4" eb="6">
      <t>ケンセツ</t>
    </rPh>
    <rPh sb="6" eb="7">
      <t>ブ</t>
    </rPh>
    <rPh sb="8" eb="10">
      <t>シカオイ</t>
    </rPh>
    <rPh sb="10" eb="12">
      <t>チイキ</t>
    </rPh>
    <rPh sb="12" eb="14">
      <t>ノウギョウ</t>
    </rPh>
    <rPh sb="14" eb="16">
      <t>カイハツ</t>
    </rPh>
    <rPh sb="16" eb="19">
      <t>ジギョウショ</t>
    </rPh>
    <phoneticPr fontId="3"/>
  </si>
  <si>
    <t>1-5</t>
  </si>
  <si>
    <t>090-2075-4464</t>
  </si>
  <si>
    <t>篠原　浩二</t>
    <rPh sb="0" eb="2">
      <t>シノハラ</t>
    </rPh>
    <rPh sb="3" eb="5">
      <t>コウジ</t>
    </rPh>
    <phoneticPr fontId="3"/>
  </si>
  <si>
    <t>町内公共施設</t>
    <rPh sb="0" eb="2">
      <t>チョウナイ</t>
    </rPh>
    <rPh sb="2" eb="4">
      <t>コウキョウ</t>
    </rPh>
    <rPh sb="4" eb="6">
      <t>シセツ</t>
    </rPh>
    <phoneticPr fontId="3"/>
  </si>
  <si>
    <t>日給</t>
    <rPh sb="0" eb="2">
      <t>ニッキュウ</t>
    </rPh>
    <phoneticPr fontId="3"/>
  </si>
  <si>
    <t>勤務内容による</t>
    <rPh sb="0" eb="2">
      <t>キンム</t>
    </rPh>
    <rPh sb="2" eb="4">
      <t>ナイヨウ</t>
    </rPh>
    <phoneticPr fontId="3"/>
  </si>
  <si>
    <t>1995.4.24</t>
  </si>
  <si>
    <t>菊池　薫里</t>
    <rPh sb="1" eb="2">
      <t>イケ</t>
    </rPh>
    <rPh sb="3" eb="4">
      <t>カオル</t>
    </rPh>
    <rPh sb="4" eb="5">
      <t>サト</t>
    </rPh>
    <phoneticPr fontId="3"/>
  </si>
  <si>
    <t>将来的には施工管理技術者の資格を取得して頂きます
要履歴書・社保完備・通勤手当有</t>
    <rPh sb="0" eb="3">
      <t>ショウライテキ</t>
    </rPh>
    <rPh sb="5" eb="7">
      <t>セコウ</t>
    </rPh>
    <rPh sb="7" eb="9">
      <t>カンリ</t>
    </rPh>
    <rPh sb="9" eb="12">
      <t>ギジュツシャ</t>
    </rPh>
    <rPh sb="13" eb="15">
      <t>シカク</t>
    </rPh>
    <rPh sb="16" eb="18">
      <t>シュトク</t>
    </rPh>
    <rPh sb="20" eb="21">
      <t>イタダ</t>
    </rPh>
    <phoneticPr fontId="3"/>
  </si>
  <si>
    <t>8：00～17：00（休憩60分）
（休日・時間外有　残業：月平均25時間）
休日：土・日・祝、その他</t>
    <rPh sb="11" eb="13">
      <t>キュウケイ</t>
    </rPh>
    <rPh sb="15" eb="16">
      <t>フン</t>
    </rPh>
    <rPh sb="19" eb="21">
      <t>キュウジツ</t>
    </rPh>
    <rPh sb="42" eb="43">
      <t>ド</t>
    </rPh>
    <rPh sb="44" eb="45">
      <t>ニチ</t>
    </rPh>
    <rPh sb="46" eb="47">
      <t>シュク</t>
    </rPh>
    <rPh sb="50" eb="51">
      <t>タ</t>
    </rPh>
    <phoneticPr fontId="3"/>
  </si>
  <si>
    <t>850円～　1,050円</t>
    <rPh sb="11" eb="12">
      <t>エン</t>
    </rPh>
    <phoneticPr fontId="3"/>
  </si>
  <si>
    <t>十勝管内</t>
    <rPh sb="0" eb="2">
      <t>トカチ</t>
    </rPh>
    <rPh sb="2" eb="4">
      <t>カンナイ</t>
    </rPh>
    <phoneticPr fontId="3"/>
  </si>
  <si>
    <t>090-2058-6250</t>
  </si>
  <si>
    <t>鹿追町仲町２丁目２３</t>
    <rPh sb="0" eb="3">
      <t>シカオイチョウ</t>
    </rPh>
    <rPh sb="3" eb="4">
      <t>ナカ</t>
    </rPh>
    <rPh sb="4" eb="5">
      <t>マチ</t>
    </rPh>
    <rPh sb="6" eb="8">
      <t>チョウメ</t>
    </rPh>
    <phoneticPr fontId="3"/>
  </si>
  <si>
    <t>2022.1.19</t>
  </si>
  <si>
    <t>月給
時間給</t>
    <rPh sb="0" eb="2">
      <t>ゲッキュウ</t>
    </rPh>
    <rPh sb="4" eb="7">
      <t>ジカンキュウ</t>
    </rPh>
    <phoneticPr fontId="3"/>
  </si>
  <si>
    <t>藤田　幸子</t>
    <rPh sb="0" eb="2">
      <t>フジタ</t>
    </rPh>
    <rPh sb="3" eb="5">
      <t>サチコ</t>
    </rPh>
    <phoneticPr fontId="3"/>
  </si>
  <si>
    <t>①介護職員　980円
②介護助手　960円</t>
    <rPh sb="1" eb="3">
      <t>カイゴ</t>
    </rPh>
    <rPh sb="3" eb="5">
      <t>ショクイン</t>
    </rPh>
    <rPh sb="9" eb="10">
      <t>エン</t>
    </rPh>
    <rPh sb="12" eb="14">
      <t>カイゴ</t>
    </rPh>
    <rPh sb="14" eb="16">
      <t>ジョシュ</t>
    </rPh>
    <rPh sb="20" eb="21">
      <t>エン</t>
    </rPh>
    <phoneticPr fontId="3"/>
  </si>
  <si>
    <t>・25万円～40万円
・1,300円</t>
    <rPh sb="3" eb="5">
      <t>マンエン</t>
    </rPh>
    <rPh sb="8" eb="10">
      <t>マンエン</t>
    </rPh>
    <rPh sb="18" eb="19">
      <t>エン</t>
    </rPh>
    <phoneticPr fontId="3"/>
  </si>
  <si>
    <t>鹿追町泉町２丁目５４番地１
ＪＡ鹿追町青葉住宅Ⅰ－１</t>
    <rPh sb="0" eb="3">
      <t>シカオイチョウ</t>
    </rPh>
    <rPh sb="3" eb="4">
      <t>イズミ</t>
    </rPh>
    <rPh sb="4" eb="5">
      <t>マチ</t>
    </rPh>
    <rPh sb="6" eb="8">
      <t>チョウメ</t>
    </rPh>
    <rPh sb="10" eb="12">
      <t>バンチ</t>
    </rPh>
    <rPh sb="16" eb="19">
      <t>シカオイチョウ</t>
    </rPh>
    <rPh sb="19" eb="21">
      <t>アオバ</t>
    </rPh>
    <rPh sb="21" eb="23">
      <t>ジュウタク</t>
    </rPh>
    <phoneticPr fontId="3"/>
  </si>
  <si>
    <t>河東郡鹿追町幌内西22線24番地11</t>
    <rPh sb="0" eb="3">
      <t>カトウグン</t>
    </rPh>
    <rPh sb="3" eb="6">
      <t>シカオイチョウ</t>
    </rPh>
    <rPh sb="14" eb="16">
      <t>バンチ</t>
    </rPh>
    <phoneticPr fontId="3"/>
  </si>
  <si>
    <t>（株）鹿追貨物自動車</t>
    <rPh sb="1" eb="2">
      <t>カブ</t>
    </rPh>
    <rPh sb="3" eb="5">
      <t>シカオイ</t>
    </rPh>
    <rPh sb="5" eb="7">
      <t>カモツ</t>
    </rPh>
    <rPh sb="7" eb="10">
      <t>ジドウシャ</t>
    </rPh>
    <phoneticPr fontId="3"/>
  </si>
  <si>
    <t>090-3684-8166</t>
  </si>
  <si>
    <t>222,222～388,889円</t>
    <rPh sb="15" eb="16">
      <t>エン</t>
    </rPh>
    <phoneticPr fontId="3"/>
  </si>
  <si>
    <t>市川</t>
    <rPh sb="0" eb="2">
      <t>イチカワ</t>
    </rPh>
    <phoneticPr fontId="3"/>
  </si>
  <si>
    <t>2024/3/31（更新有り）</t>
    <rPh sb="10" eb="12">
      <t>コウシン</t>
    </rPh>
    <rPh sb="12" eb="13">
      <t>アリ</t>
    </rPh>
    <phoneticPr fontId="3"/>
  </si>
  <si>
    <t>大型ドライバー（正社員）</t>
    <rPh sb="0" eb="2">
      <t>オオガタ</t>
    </rPh>
    <rPh sb="8" eb="11">
      <t>セイシャイン</t>
    </rPh>
    <phoneticPr fontId="3"/>
  </si>
  <si>
    <t>4：00～13：30（休憩90分）
9：00～18：30（休憩90分）
週5勤務
残業：月平均10時間</t>
    <rPh sb="11" eb="13">
      <t>キュウケイ</t>
    </rPh>
    <rPh sb="15" eb="16">
      <t>プン</t>
    </rPh>
    <rPh sb="29" eb="31">
      <t>キュウケイ</t>
    </rPh>
    <rPh sb="33" eb="34">
      <t>プン</t>
    </rPh>
    <rPh sb="36" eb="37">
      <t>シュウ</t>
    </rPh>
    <rPh sb="38" eb="40">
      <t>キンム</t>
    </rPh>
    <rPh sb="41" eb="43">
      <t>ザンギョウ</t>
    </rPh>
    <rPh sb="44" eb="47">
      <t>ツキヘイキン</t>
    </rPh>
    <rPh sb="49" eb="51">
      <t>ジカン</t>
    </rPh>
    <phoneticPr fontId="3"/>
  </si>
  <si>
    <t>&lt;正社員・季節雇用&gt;
土木建設工事現場での各種作業
（現場代理人や測量補助、重機械作業手元等）</t>
    <rPh sb="1" eb="4">
      <t>セイシャイン</t>
    </rPh>
    <rPh sb="5" eb="7">
      <t>キセツ</t>
    </rPh>
    <rPh sb="7" eb="9">
      <t>コヨウ</t>
    </rPh>
    <rPh sb="11" eb="13">
      <t>ドボク</t>
    </rPh>
    <rPh sb="13" eb="15">
      <t>ケンセツ</t>
    </rPh>
    <rPh sb="15" eb="17">
      <t>コウジ</t>
    </rPh>
    <rPh sb="17" eb="19">
      <t>ゲンバ</t>
    </rPh>
    <rPh sb="21" eb="23">
      <t>カクシュ</t>
    </rPh>
    <rPh sb="23" eb="25">
      <t>サギョウ</t>
    </rPh>
    <rPh sb="27" eb="29">
      <t>ゲンバ</t>
    </rPh>
    <rPh sb="29" eb="32">
      <t>ダイリニン</t>
    </rPh>
    <rPh sb="33" eb="35">
      <t>ソクリョウ</t>
    </rPh>
    <rPh sb="35" eb="37">
      <t>ホジョ</t>
    </rPh>
    <rPh sb="38" eb="39">
      <t>ジュウ</t>
    </rPh>
    <rPh sb="39" eb="41">
      <t>キカイ</t>
    </rPh>
    <rPh sb="41" eb="43">
      <t>サギョウ</t>
    </rPh>
    <rPh sb="43" eb="45">
      <t>テモト</t>
    </rPh>
    <rPh sb="45" eb="46">
      <t>トウ</t>
    </rPh>
    <phoneticPr fontId="3"/>
  </si>
  <si>
    <t>081-0121</t>
  </si>
  <si>
    <t>十勝管内</t>
  </si>
  <si>
    <t>2021.3.26</t>
  </si>
  <si>
    <t>児玉正俊</t>
    <rPh sb="0" eb="2">
      <t>コダマ</t>
    </rPh>
    <rPh sb="2" eb="4">
      <t>マサトシ</t>
    </rPh>
    <phoneticPr fontId="3"/>
  </si>
  <si>
    <t>商工会取りまとめ事業所
・普通自動車免許・大型免許・大型特殊・その他各種資格者優遇
・要履歴書、社会保険完備、制服支給
※その他詳細につきましては事業所へご連絡ください</t>
    <rPh sb="0" eb="2">
      <t>ショウコウ</t>
    </rPh>
    <rPh sb="2" eb="3">
      <t>カイ</t>
    </rPh>
    <rPh sb="3" eb="4">
      <t>ト</t>
    </rPh>
    <rPh sb="8" eb="11">
      <t>ジギョウショ</t>
    </rPh>
    <rPh sb="13" eb="15">
      <t>フツウ</t>
    </rPh>
    <rPh sb="15" eb="18">
      <t>ジドウシャ</t>
    </rPh>
    <rPh sb="18" eb="20">
      <t>メンキョ</t>
    </rPh>
    <rPh sb="21" eb="23">
      <t>オオガタ</t>
    </rPh>
    <rPh sb="23" eb="25">
      <t>メンキョ</t>
    </rPh>
    <rPh sb="26" eb="28">
      <t>オオガタ</t>
    </rPh>
    <rPh sb="28" eb="30">
      <t>トクシュ</t>
    </rPh>
    <rPh sb="33" eb="34">
      <t>タ</t>
    </rPh>
    <rPh sb="34" eb="36">
      <t>カクシュ</t>
    </rPh>
    <rPh sb="36" eb="38">
      <t>シカク</t>
    </rPh>
    <rPh sb="38" eb="39">
      <t>シャ</t>
    </rPh>
    <rPh sb="39" eb="41">
      <t>ユウグウ</t>
    </rPh>
    <rPh sb="43" eb="44">
      <t>ヨウ</t>
    </rPh>
    <rPh sb="44" eb="47">
      <t>リレキショ</t>
    </rPh>
    <rPh sb="48" eb="50">
      <t>シャカイ</t>
    </rPh>
    <rPh sb="50" eb="52">
      <t>ホケン</t>
    </rPh>
    <rPh sb="52" eb="54">
      <t>カンビ</t>
    </rPh>
    <rPh sb="55" eb="57">
      <t>セイフク</t>
    </rPh>
    <rPh sb="57" eb="59">
      <t>シキュウ</t>
    </rPh>
    <rPh sb="63" eb="64">
      <t>タ</t>
    </rPh>
    <rPh sb="64" eb="66">
      <t>ショウサイ</t>
    </rPh>
    <rPh sb="73" eb="76">
      <t>ジギョウショ</t>
    </rPh>
    <rPh sb="78" eb="80">
      <t>レンラク</t>
    </rPh>
    <phoneticPr fontId="3"/>
  </si>
  <si>
    <t>5-6</t>
  </si>
  <si>
    <t>鹿追町内の学校</t>
    <rPh sb="0" eb="3">
      <t>シカオイチョウ</t>
    </rPh>
    <rPh sb="3" eb="4">
      <t>ナイ</t>
    </rPh>
    <rPh sb="5" eb="7">
      <t>ガッコウ</t>
    </rPh>
    <phoneticPr fontId="3"/>
  </si>
  <si>
    <t>9：00～17：00（月・水・金）、8：30～18：30（火）、8：30～12：30（木）、8：30～11：30（土）</t>
    <rPh sb="43" eb="44">
      <t>モク</t>
    </rPh>
    <rPh sb="57" eb="58">
      <t>ド</t>
    </rPh>
    <phoneticPr fontId="3"/>
  </si>
  <si>
    <t>1-26</t>
  </si>
  <si>
    <t>・15万円～25万円（正社員）
・1,100円～1,200円（パート）</t>
    <rPh sb="3" eb="5">
      <t>マンエン</t>
    </rPh>
    <rPh sb="8" eb="10">
      <t>マンエン</t>
    </rPh>
    <rPh sb="11" eb="14">
      <t>セイシャイン</t>
    </rPh>
    <rPh sb="23" eb="24">
      <t>エン</t>
    </rPh>
    <rPh sb="30" eb="31">
      <t>エン</t>
    </rPh>
    <phoneticPr fontId="3"/>
  </si>
  <si>
    <t>鹿追未来エネルギー株式会社</t>
    <rPh sb="0" eb="2">
      <t>シカオイ</t>
    </rPh>
    <rPh sb="2" eb="4">
      <t>ミライ</t>
    </rPh>
    <rPh sb="9" eb="13">
      <t>カブシキカイシャ</t>
    </rPh>
    <phoneticPr fontId="3"/>
  </si>
  <si>
    <t>パティスリー　ロク</t>
  </si>
  <si>
    <t>7：30～17：00　休憩90分（昼60分＋午前と午後に各15分）
残業：月平均30時間
休日：土・日・年末年始</t>
    <rPh sb="11" eb="13">
      <t>キュウケイ</t>
    </rPh>
    <rPh sb="15" eb="16">
      <t>フン</t>
    </rPh>
    <rPh sb="17" eb="18">
      <t>ヒル</t>
    </rPh>
    <rPh sb="20" eb="21">
      <t>フン</t>
    </rPh>
    <rPh sb="22" eb="24">
      <t>ゴゼン</t>
    </rPh>
    <rPh sb="25" eb="27">
      <t>ゴゴ</t>
    </rPh>
    <rPh sb="28" eb="29">
      <t>カク</t>
    </rPh>
    <rPh sb="31" eb="32">
      <t>フン</t>
    </rPh>
    <rPh sb="34" eb="36">
      <t>ザンギョウ</t>
    </rPh>
    <rPh sb="37" eb="38">
      <t>ツキ</t>
    </rPh>
    <rPh sb="38" eb="40">
      <t>ヘイキン</t>
    </rPh>
    <rPh sb="42" eb="44">
      <t>ジカン</t>
    </rPh>
    <rPh sb="45" eb="47">
      <t>キュウジツ</t>
    </rPh>
    <rPh sb="48" eb="49">
      <t>ド</t>
    </rPh>
    <rPh sb="50" eb="51">
      <t>ニチ</t>
    </rPh>
    <rPh sb="52" eb="54">
      <t>ネンマツ</t>
    </rPh>
    <rPh sb="54" eb="56">
      <t>ネンシ</t>
    </rPh>
    <phoneticPr fontId="3"/>
  </si>
  <si>
    <t>2022.7.26</t>
  </si>
  <si>
    <t>中野</t>
    <rPh sb="0" eb="1">
      <t>ナカ</t>
    </rPh>
    <rPh sb="1" eb="2">
      <t>ノ</t>
    </rPh>
    <phoneticPr fontId="3"/>
  </si>
  <si>
    <t>7:30～17:00</t>
  </si>
  <si>
    <t>小森</t>
    <rPh sb="0" eb="2">
      <t>コモリ</t>
    </rPh>
    <phoneticPr fontId="3"/>
  </si>
  <si>
    <t xml:space="preserve">商工会取りまとめ事業所、正・准看護師免許、制服（白衣）支給、年齢不問、経験者優遇
</t>
    <rPh sb="0" eb="4">
      <t>ショウコウカイト</t>
    </rPh>
    <rPh sb="8" eb="11">
      <t>ジギョウショ</t>
    </rPh>
    <rPh sb="12" eb="13">
      <t>セイ</t>
    </rPh>
    <rPh sb="14" eb="18">
      <t>ジュンカンゴシ</t>
    </rPh>
    <rPh sb="18" eb="20">
      <t>メンキョ</t>
    </rPh>
    <rPh sb="21" eb="23">
      <t>セイフク</t>
    </rPh>
    <rPh sb="24" eb="26">
      <t>ハクイ</t>
    </rPh>
    <rPh sb="27" eb="29">
      <t>シキュウ</t>
    </rPh>
    <rPh sb="30" eb="32">
      <t>ネンレイ</t>
    </rPh>
    <rPh sb="32" eb="34">
      <t>フモン</t>
    </rPh>
    <rPh sb="35" eb="38">
      <t>ケイケンシャ</t>
    </rPh>
    <rPh sb="38" eb="40">
      <t>ユウグウ</t>
    </rPh>
    <phoneticPr fontId="3"/>
  </si>
  <si>
    <t>0156-66-7883</t>
  </si>
  <si>
    <t>22万円～25万円</t>
  </si>
  <si>
    <t>札幌営業所
　　　　春日　悠平</t>
    <rPh sb="0" eb="2">
      <t>サッポロ</t>
    </rPh>
    <rPh sb="2" eb="5">
      <t>エイギョウショ</t>
    </rPh>
    <rPh sb="10" eb="12">
      <t>カスガ</t>
    </rPh>
    <rPh sb="13" eb="15">
      <t>ユウヘイ</t>
    </rPh>
    <phoneticPr fontId="3"/>
  </si>
  <si>
    <t>1-13</t>
  </si>
  <si>
    <t>鹿追綜合警備保障　有限会社</t>
  </si>
  <si>
    <t>1-14</t>
  </si>
  <si>
    <t>1-11</t>
  </si>
  <si>
    <t>宍戸　聖彬</t>
    <rPh sb="0" eb="2">
      <t>シシド</t>
    </rPh>
    <rPh sb="3" eb="4">
      <t>セイ</t>
    </rPh>
    <rPh sb="4" eb="5">
      <t>アキラ</t>
    </rPh>
    <phoneticPr fontId="3"/>
  </si>
  <si>
    <t>牧場関係</t>
    <rPh sb="0" eb="2">
      <t>ボクジョウ</t>
    </rPh>
    <rPh sb="2" eb="4">
      <t>カンケイ</t>
    </rPh>
    <phoneticPr fontId="3"/>
  </si>
  <si>
    <t>１名</t>
    <rPh sb="1" eb="2">
      <t>メイ</t>
    </rPh>
    <phoneticPr fontId="3"/>
  </si>
  <si>
    <t>野口興業</t>
    <rPh sb="0" eb="2">
      <t>ノグチ</t>
    </rPh>
    <rPh sb="2" eb="4">
      <t>コウギョウ</t>
    </rPh>
    <phoneticPr fontId="3"/>
  </si>
  <si>
    <t>8:00～17:00（休憩12：00～13：00）</t>
    <rPh sb="11" eb="13">
      <t>キュウケイ</t>
    </rPh>
    <phoneticPr fontId="3"/>
  </si>
  <si>
    <t>1-16</t>
  </si>
  <si>
    <t>①8:00～16：00　②9：00～17：00
週2～4日勤務（シフト制）　
①、②ともそのうち5～7時間程度（応相談）</t>
    <rPh sb="24" eb="25">
      <t>シュウ</t>
    </rPh>
    <rPh sb="28" eb="29">
      <t>ニチ</t>
    </rPh>
    <rPh sb="29" eb="31">
      <t>キンム</t>
    </rPh>
    <rPh sb="35" eb="36">
      <t>セイ</t>
    </rPh>
    <rPh sb="51" eb="53">
      <t>ジカン</t>
    </rPh>
    <rPh sb="53" eb="55">
      <t>テイド</t>
    </rPh>
    <rPh sb="56" eb="59">
      <t>オウソウダン</t>
    </rPh>
    <phoneticPr fontId="3"/>
  </si>
  <si>
    <t>1-17</t>
  </si>
  <si>
    <t>1-18</t>
  </si>
  <si>
    <t>要履歴書、学歴不問（将来的には施工管理技術者の資格を取得）
家族・通勤・携帯電話借上手当有
社会保険完備
試用期間3か月</t>
    <rPh sb="0" eb="1">
      <t>ヨウ</t>
    </rPh>
    <rPh sb="1" eb="4">
      <t>リレキショ</t>
    </rPh>
    <rPh sb="5" eb="7">
      <t>ガクレキ</t>
    </rPh>
    <rPh sb="7" eb="9">
      <t>フモン</t>
    </rPh>
    <rPh sb="10" eb="12">
      <t>ショウライ</t>
    </rPh>
    <rPh sb="12" eb="13">
      <t>テキ</t>
    </rPh>
    <rPh sb="15" eb="17">
      <t>セコウ</t>
    </rPh>
    <rPh sb="17" eb="19">
      <t>カンリ</t>
    </rPh>
    <rPh sb="19" eb="22">
      <t>ギジュツシャ</t>
    </rPh>
    <rPh sb="23" eb="25">
      <t>シカク</t>
    </rPh>
    <rPh sb="26" eb="28">
      <t>シュトク</t>
    </rPh>
    <rPh sb="30" eb="32">
      <t>カゾク</t>
    </rPh>
    <rPh sb="33" eb="35">
      <t>ツウキン</t>
    </rPh>
    <rPh sb="36" eb="38">
      <t>ケイタイ</t>
    </rPh>
    <rPh sb="38" eb="40">
      <t>デンワ</t>
    </rPh>
    <rPh sb="40" eb="41">
      <t>シャク</t>
    </rPh>
    <rPh sb="41" eb="42">
      <t>ジョウ</t>
    </rPh>
    <rPh sb="42" eb="44">
      <t>テアテ</t>
    </rPh>
    <rPh sb="44" eb="45">
      <t>アリ</t>
    </rPh>
    <rPh sb="46" eb="48">
      <t>シャカイ</t>
    </rPh>
    <rPh sb="48" eb="50">
      <t>ホケン</t>
    </rPh>
    <rPh sb="50" eb="52">
      <t>カンビ</t>
    </rPh>
    <rPh sb="53" eb="55">
      <t>シヨウ</t>
    </rPh>
    <rPh sb="55" eb="57">
      <t>キカン</t>
    </rPh>
    <rPh sb="59" eb="60">
      <t>ゲツ</t>
    </rPh>
    <phoneticPr fontId="3"/>
  </si>
  <si>
    <t>1-19</t>
  </si>
  <si>
    <t>自動車運転免許(普通AT・MTいずれか)必須、普通MT尚可、大型・牽引・大型特殊免許尚可、通勤手当居住地により支給、昇給有、賞与は年次の業績による、社会保険有、試用期間１か月程度（条件は同じ）、社員寮有・通年の雇用制度有、福利厚生（花見5月・夏季研修6月・慰安会11月）</t>
    <rPh sb="0" eb="3">
      <t>ジドウシャ</t>
    </rPh>
    <rPh sb="3" eb="5">
      <t>ウンテン</t>
    </rPh>
    <rPh sb="5" eb="7">
      <t>メンキョ</t>
    </rPh>
    <rPh sb="8" eb="10">
      <t>フツウ</t>
    </rPh>
    <rPh sb="20" eb="22">
      <t>ヒッス</t>
    </rPh>
    <rPh sb="23" eb="25">
      <t>フツウ</t>
    </rPh>
    <rPh sb="27" eb="28">
      <t>ナオ</t>
    </rPh>
    <rPh sb="28" eb="29">
      <t>カ</t>
    </rPh>
    <rPh sb="30" eb="32">
      <t>オオガタ</t>
    </rPh>
    <rPh sb="33" eb="35">
      <t>ケンイン</t>
    </rPh>
    <rPh sb="36" eb="38">
      <t>オオガタ</t>
    </rPh>
    <rPh sb="38" eb="40">
      <t>トクシュ</t>
    </rPh>
    <rPh sb="40" eb="42">
      <t>メンキョ</t>
    </rPh>
    <rPh sb="42" eb="43">
      <t>ナオ</t>
    </rPh>
    <rPh sb="43" eb="44">
      <t>カ</t>
    </rPh>
    <rPh sb="45" eb="47">
      <t>ツウキン</t>
    </rPh>
    <rPh sb="47" eb="49">
      <t>テアテ</t>
    </rPh>
    <rPh sb="49" eb="52">
      <t>キョジュウチ</t>
    </rPh>
    <rPh sb="55" eb="57">
      <t>シキュウ</t>
    </rPh>
    <rPh sb="58" eb="60">
      <t>ショウキュウ</t>
    </rPh>
    <rPh sb="60" eb="61">
      <t>アリ</t>
    </rPh>
    <rPh sb="62" eb="64">
      <t>ショウヨ</t>
    </rPh>
    <rPh sb="65" eb="67">
      <t>ネンジ</t>
    </rPh>
    <rPh sb="68" eb="70">
      <t>ギョウセキ</t>
    </rPh>
    <rPh sb="74" eb="76">
      <t>シャカイ</t>
    </rPh>
    <rPh sb="76" eb="78">
      <t>ホケン</t>
    </rPh>
    <rPh sb="78" eb="79">
      <t>アリ</t>
    </rPh>
    <rPh sb="80" eb="82">
      <t>シヨウ</t>
    </rPh>
    <rPh sb="82" eb="84">
      <t>キカン</t>
    </rPh>
    <rPh sb="84" eb="87">
      <t>イッカゲツ</t>
    </rPh>
    <rPh sb="87" eb="89">
      <t>テイド</t>
    </rPh>
    <rPh sb="90" eb="92">
      <t>ジョウケン</t>
    </rPh>
    <rPh sb="93" eb="94">
      <t>オナ</t>
    </rPh>
    <rPh sb="97" eb="99">
      <t>シャイン</t>
    </rPh>
    <rPh sb="99" eb="100">
      <t>リョウ</t>
    </rPh>
    <rPh sb="100" eb="101">
      <t>アリ</t>
    </rPh>
    <rPh sb="102" eb="104">
      <t>ツウネン</t>
    </rPh>
    <rPh sb="105" eb="107">
      <t>コヨウ</t>
    </rPh>
    <rPh sb="107" eb="109">
      <t>セイド</t>
    </rPh>
    <rPh sb="109" eb="110">
      <t>アリ</t>
    </rPh>
    <rPh sb="111" eb="113">
      <t>フクリ</t>
    </rPh>
    <rPh sb="113" eb="115">
      <t>コウセイ</t>
    </rPh>
    <rPh sb="116" eb="118">
      <t>ハナミ</t>
    </rPh>
    <rPh sb="119" eb="120">
      <t>ガツ</t>
    </rPh>
    <rPh sb="121" eb="123">
      <t>カキ</t>
    </rPh>
    <rPh sb="123" eb="125">
      <t>ケンシュウ</t>
    </rPh>
    <rPh sb="126" eb="127">
      <t>ガツ</t>
    </rPh>
    <rPh sb="128" eb="130">
      <t>イアン</t>
    </rPh>
    <rPh sb="130" eb="131">
      <t>カイ</t>
    </rPh>
    <rPh sb="133" eb="134">
      <t>ガツ</t>
    </rPh>
    <phoneticPr fontId="3"/>
  </si>
  <si>
    <t>1-22</t>
  </si>
  <si>
    <t>①〈清掃業務全般〉1,000円
②〈清掃業務委及び雑務（草
　　取り等）〉1,300円
　　※高校生可1,170円</t>
    <rPh sb="2" eb="4">
      <t>セイソウ</t>
    </rPh>
    <rPh sb="4" eb="6">
      <t>ギョウム</t>
    </rPh>
    <rPh sb="6" eb="8">
      <t>ゼンパン</t>
    </rPh>
    <rPh sb="14" eb="15">
      <t>エン</t>
    </rPh>
    <rPh sb="18" eb="20">
      <t>セイソウ</t>
    </rPh>
    <rPh sb="20" eb="22">
      <t>ギョウム</t>
    </rPh>
    <rPh sb="22" eb="23">
      <t>イ</t>
    </rPh>
    <rPh sb="23" eb="24">
      <t>オヨ</t>
    </rPh>
    <rPh sb="25" eb="27">
      <t>ザツム</t>
    </rPh>
    <rPh sb="28" eb="29">
      <t>クサ</t>
    </rPh>
    <rPh sb="32" eb="33">
      <t>ト</t>
    </rPh>
    <rPh sb="34" eb="35">
      <t>トウ</t>
    </rPh>
    <rPh sb="42" eb="43">
      <t>エン</t>
    </rPh>
    <rPh sb="47" eb="50">
      <t>コウコウセイ</t>
    </rPh>
    <rPh sb="50" eb="51">
      <t>カ</t>
    </rPh>
    <rPh sb="56" eb="57">
      <t>エン</t>
    </rPh>
    <phoneticPr fontId="3"/>
  </si>
  <si>
    <t>0156-66-3611</t>
  </si>
  <si>
    <t>①土木作業員、
②土木工事施工管理技士
③積算・営業事務</t>
  </si>
  <si>
    <t>861円</t>
    <rPh sb="3" eb="4">
      <t>エン</t>
    </rPh>
    <phoneticPr fontId="3"/>
  </si>
  <si>
    <t xml:space="preserve">6：30～10：30（休憩15分〉
・週2～3日勤務
</t>
    <rPh sb="11" eb="13">
      <t>キュウケイ</t>
    </rPh>
    <rPh sb="15" eb="16">
      <t>フン</t>
    </rPh>
    <rPh sb="19" eb="20">
      <t>シュウ</t>
    </rPh>
    <rPh sb="23" eb="24">
      <t>ヒ</t>
    </rPh>
    <rPh sb="24" eb="26">
      <t>キンム</t>
    </rPh>
    <phoneticPr fontId="3"/>
  </si>
  <si>
    <t>商工会取りまとめ事業所、住み込み可、通勤手当有</t>
    <rPh sb="12" eb="13">
      <t>ス</t>
    </rPh>
    <rPh sb="14" eb="15">
      <t>コ</t>
    </rPh>
    <rPh sb="16" eb="17">
      <t>カ</t>
    </rPh>
    <rPh sb="18" eb="20">
      <t>ツウキン</t>
    </rPh>
    <rPh sb="20" eb="22">
      <t>テアテ</t>
    </rPh>
    <rPh sb="22" eb="23">
      <t>アリ</t>
    </rPh>
    <phoneticPr fontId="3"/>
  </si>
  <si>
    <t>10ｔダンプ運転手</t>
    <rPh sb="6" eb="9">
      <t>ウンテンシュ</t>
    </rPh>
    <phoneticPr fontId="3"/>
  </si>
  <si>
    <t>&lt;パートタイマー&gt;
除草作業、農作物の収穫作業（馬鈴薯・キャベツ・ブロッコリーなど）</t>
    <rPh sb="10" eb="12">
      <t>ジョソウ</t>
    </rPh>
    <rPh sb="12" eb="14">
      <t>サギョウ</t>
    </rPh>
    <rPh sb="15" eb="18">
      <t>ノウサクモツ</t>
    </rPh>
    <rPh sb="19" eb="21">
      <t>シュウカク</t>
    </rPh>
    <rPh sb="21" eb="23">
      <t>サギョウ</t>
    </rPh>
    <rPh sb="24" eb="27">
      <t>バレイショ</t>
    </rPh>
    <phoneticPr fontId="3"/>
  </si>
  <si>
    <t>商工会取りまとめ事業所、要資格、要免許</t>
    <rPh sb="12" eb="13">
      <t>ヨウ</t>
    </rPh>
    <rPh sb="13" eb="15">
      <t>シカク</t>
    </rPh>
    <rPh sb="17" eb="19">
      <t>メンキョ</t>
    </rPh>
    <phoneticPr fontId="3"/>
  </si>
  <si>
    <t>商工会取りまとめ事業所、制服支給、正社員への登用有</t>
    <rPh sb="17" eb="20">
      <t>セイシャイン</t>
    </rPh>
    <rPh sb="22" eb="24">
      <t>トウヨウ</t>
    </rPh>
    <rPh sb="24" eb="25">
      <t>アリ</t>
    </rPh>
    <phoneticPr fontId="3"/>
  </si>
  <si>
    <t>080-5599-0659</t>
  </si>
  <si>
    <t>商工会取りまとめ事業所、要履歴書、制服支給、免許取得助成有</t>
    <rPh sb="22" eb="24">
      <t>メンキョ</t>
    </rPh>
    <rPh sb="24" eb="26">
      <t>シュトク</t>
    </rPh>
    <rPh sb="26" eb="28">
      <t>ジョセイ</t>
    </rPh>
    <rPh sb="28" eb="29">
      <t>アリ</t>
    </rPh>
    <phoneticPr fontId="3"/>
  </si>
  <si>
    <t>田中　幸代</t>
    <rPh sb="0" eb="2">
      <t>タナカ</t>
    </rPh>
    <rPh sb="3" eb="5">
      <t>サチヨ</t>
    </rPh>
    <phoneticPr fontId="3"/>
  </si>
  <si>
    <t>商工会取りまとめ事業所、要　正看護師または准看護師、制服支給、年齢不問、経験者優遇</t>
    <rPh sb="12" eb="13">
      <t>ヨウ</t>
    </rPh>
    <rPh sb="14" eb="15">
      <t>セイ</t>
    </rPh>
    <rPh sb="15" eb="18">
      <t>カンゴシ</t>
    </rPh>
    <rPh sb="21" eb="22">
      <t>ジュン</t>
    </rPh>
    <rPh sb="26" eb="28">
      <t>セイフク</t>
    </rPh>
    <rPh sb="28" eb="30">
      <t>シキュウ</t>
    </rPh>
    <rPh sb="31" eb="33">
      <t>ネンレイ</t>
    </rPh>
    <rPh sb="33" eb="35">
      <t>フモン</t>
    </rPh>
    <rPh sb="36" eb="39">
      <t>ケイケンシャ</t>
    </rPh>
    <rPh sb="39" eb="41">
      <t>ユウグウ</t>
    </rPh>
    <phoneticPr fontId="3"/>
  </si>
  <si>
    <t>商工会取りまとめ事業所、</t>
  </si>
  <si>
    <t>調理補助、ホール（パート・アルバイト）</t>
    <rPh sb="0" eb="2">
      <t>チョウリ</t>
    </rPh>
    <rPh sb="2" eb="4">
      <t>ホジョ</t>
    </rPh>
    <phoneticPr fontId="3"/>
  </si>
  <si>
    <t>・大型１種自動車免許
・大型特殊（カタピラ限定）</t>
    <rPh sb="1" eb="3">
      <t>オオガタ</t>
    </rPh>
    <rPh sb="4" eb="5">
      <t>シュ</t>
    </rPh>
    <rPh sb="5" eb="8">
      <t>ジドウシャ</t>
    </rPh>
    <rPh sb="8" eb="10">
      <t>メンキョ</t>
    </rPh>
    <rPh sb="13" eb="15">
      <t>オオガタ</t>
    </rPh>
    <rPh sb="15" eb="17">
      <t>トクシュ</t>
    </rPh>
    <rPh sb="22" eb="24">
      <t>ゲンテイ</t>
    </rPh>
    <phoneticPr fontId="3"/>
  </si>
  <si>
    <t>870円～　</t>
  </si>
  <si>
    <t>河東郡鹿追町新町2丁目18-1</t>
    <rPh sb="0" eb="3">
      <t>カトウグン</t>
    </rPh>
    <rPh sb="3" eb="6">
      <t>シカオイチョウ</t>
    </rPh>
    <rPh sb="6" eb="8">
      <t>シンマチ</t>
    </rPh>
    <rPh sb="9" eb="11">
      <t>チョウメ</t>
    </rPh>
    <phoneticPr fontId="3"/>
  </si>
  <si>
    <t>2-4</t>
  </si>
  <si>
    <t>66-1158</t>
  </si>
  <si>
    <t>3-16</t>
  </si>
  <si>
    <t>20万円～30万円、他賞与年2回</t>
    <rPh sb="10" eb="11">
      <t>ホカ</t>
    </rPh>
    <rPh sb="11" eb="13">
      <t>ショウヨ</t>
    </rPh>
    <rPh sb="13" eb="14">
      <t>ネン</t>
    </rPh>
    <rPh sb="15" eb="16">
      <t>カイ</t>
    </rPh>
    <phoneticPr fontId="3"/>
  </si>
  <si>
    <t>1人</t>
    <rPh sb="1" eb="2">
      <t>ニン</t>
    </rPh>
    <phoneticPr fontId="3"/>
  </si>
  <si>
    <t>1-24</t>
  </si>
  <si>
    <t>865円～　1,500円
（職種雇用形態による）
昇給あり、試用期間3カ月</t>
    <rPh sb="11" eb="12">
      <t>エン</t>
    </rPh>
    <rPh sb="14" eb="16">
      <t>ショクシュ</t>
    </rPh>
    <rPh sb="16" eb="18">
      <t>コヨウ</t>
    </rPh>
    <rPh sb="18" eb="20">
      <t>ケイタイ</t>
    </rPh>
    <rPh sb="25" eb="27">
      <t>ショウキュウ</t>
    </rPh>
    <rPh sb="30" eb="32">
      <t>シヨウ</t>
    </rPh>
    <rPh sb="32" eb="34">
      <t>キカン</t>
    </rPh>
    <rPh sb="36" eb="37">
      <t>ゲツ</t>
    </rPh>
    <phoneticPr fontId="3"/>
  </si>
  <si>
    <t>1-25</t>
  </si>
  <si>
    <t>レジ、接客、品出、清掃　他（パート・アルバイト）</t>
    <rPh sb="3" eb="5">
      <t>セッキャク</t>
    </rPh>
    <rPh sb="6" eb="8">
      <t>シナダ</t>
    </rPh>
    <rPh sb="9" eb="11">
      <t>セイソウ</t>
    </rPh>
    <rPh sb="12" eb="13">
      <t>ホカ</t>
    </rPh>
    <phoneticPr fontId="3"/>
  </si>
  <si>
    <t>1993.8.3</t>
  </si>
  <si>
    <t>渡邉　直美</t>
    <rPh sb="0" eb="2">
      <t>ワタナベ</t>
    </rPh>
    <rPh sb="3" eb="5">
      <t>ナオミ</t>
    </rPh>
    <phoneticPr fontId="3"/>
  </si>
  <si>
    <t>シフト制、不定休　（要相談）</t>
    <rPh sb="3" eb="4">
      <t>セイ</t>
    </rPh>
    <rPh sb="5" eb="8">
      <t>フテイキュウ</t>
    </rPh>
    <rPh sb="10" eb="11">
      <t>ヨウ</t>
    </rPh>
    <rPh sb="11" eb="13">
      <t>ソウダン</t>
    </rPh>
    <phoneticPr fontId="3"/>
  </si>
  <si>
    <t>商工会取りまとめ事業所、普通自動車運転免許、経験不問、経験者優遇</t>
    <rPh sb="0" eb="3">
      <t>ショウコウカイ</t>
    </rPh>
    <rPh sb="3" eb="4">
      <t>ト</t>
    </rPh>
    <rPh sb="8" eb="11">
      <t>ジギョウショ</t>
    </rPh>
    <rPh sb="12" eb="14">
      <t>フツウ</t>
    </rPh>
    <rPh sb="14" eb="17">
      <t>ジドウシャ</t>
    </rPh>
    <rPh sb="17" eb="19">
      <t>ウンテン</t>
    </rPh>
    <rPh sb="19" eb="21">
      <t>メンキョ</t>
    </rPh>
    <rPh sb="22" eb="24">
      <t>ケイケン</t>
    </rPh>
    <rPh sb="24" eb="26">
      <t>フモン</t>
    </rPh>
    <rPh sb="27" eb="29">
      <t>ケイケン</t>
    </rPh>
    <rPh sb="29" eb="30">
      <t>シャ</t>
    </rPh>
    <rPh sb="30" eb="32">
      <t>ユウグウ</t>
    </rPh>
    <phoneticPr fontId="3"/>
  </si>
  <si>
    <t>鳥せいチェーン　鹿追店</t>
    <rPh sb="0" eb="1">
      <t>トリ</t>
    </rPh>
    <rPh sb="8" eb="10">
      <t>シカオイ</t>
    </rPh>
    <rPh sb="10" eb="11">
      <t>テン</t>
    </rPh>
    <phoneticPr fontId="3"/>
  </si>
  <si>
    <t>鹿追町瓜幕西１－４３　瓜幕団地１１－１</t>
    <rPh sb="0" eb="3">
      <t>シカオイチョウ</t>
    </rPh>
    <rPh sb="3" eb="5">
      <t>ウリマク</t>
    </rPh>
    <rPh sb="5" eb="6">
      <t>ニシ</t>
    </rPh>
    <rPh sb="11" eb="13">
      <t>ウリマク</t>
    </rPh>
    <rPh sb="13" eb="15">
      <t>ダンチ</t>
    </rPh>
    <phoneticPr fontId="3"/>
  </si>
  <si>
    <t>商工会取りまとめ事業所、要大型・大特・建設機械免許、免許取得助成有</t>
    <rPh sb="12" eb="13">
      <t>ヨウ</t>
    </rPh>
    <rPh sb="13" eb="15">
      <t>オオガタ</t>
    </rPh>
    <rPh sb="16" eb="18">
      <t>ダイトク</t>
    </rPh>
    <rPh sb="19" eb="21">
      <t>ケンセツ</t>
    </rPh>
    <rPh sb="21" eb="23">
      <t>キカイ</t>
    </rPh>
    <rPh sb="23" eb="25">
      <t>メンキョ</t>
    </rPh>
    <phoneticPr fontId="3"/>
  </si>
  <si>
    <t>090-3390-2587</t>
  </si>
  <si>
    <t>鹿追町国民健康保険病院での管理業務</t>
    <rPh sb="0" eb="3">
      <t>シカオイチョウ</t>
    </rPh>
    <rPh sb="3" eb="5">
      <t>コクミン</t>
    </rPh>
    <rPh sb="5" eb="7">
      <t>ケンコウ</t>
    </rPh>
    <rPh sb="7" eb="9">
      <t>ホケン</t>
    </rPh>
    <rPh sb="9" eb="11">
      <t>ビョウイン</t>
    </rPh>
    <rPh sb="13" eb="15">
      <t>カンリ</t>
    </rPh>
    <rPh sb="15" eb="17">
      <t>ギョウム</t>
    </rPh>
    <phoneticPr fontId="3"/>
  </si>
  <si>
    <t>通勤手当有
社会保険完備
試用期間3か月</t>
    <rPh sb="0" eb="4">
      <t>ツウキンテアテ</t>
    </rPh>
    <rPh sb="4" eb="5">
      <t>アリ</t>
    </rPh>
    <rPh sb="6" eb="8">
      <t>シャカイ</t>
    </rPh>
    <rPh sb="8" eb="10">
      <t>ホケン</t>
    </rPh>
    <rPh sb="10" eb="12">
      <t>カンビ</t>
    </rPh>
    <rPh sb="13" eb="15">
      <t>シヨウ</t>
    </rPh>
    <rPh sb="15" eb="17">
      <t>キカン</t>
    </rPh>
    <rPh sb="19" eb="20">
      <t>ゲツ</t>
    </rPh>
    <phoneticPr fontId="3"/>
  </si>
  <si>
    <t>平日　9,558円
土日祝日　14,475円</t>
    <rPh sb="0" eb="2">
      <t>ヘイジツ</t>
    </rPh>
    <rPh sb="8" eb="9">
      <t>エン</t>
    </rPh>
    <rPh sb="10" eb="12">
      <t>ドニチ</t>
    </rPh>
    <rPh sb="12" eb="14">
      <t>シュクジツ</t>
    </rPh>
    <rPh sb="21" eb="22">
      <t>エン</t>
    </rPh>
    <phoneticPr fontId="3"/>
  </si>
  <si>
    <t>&lt;正社員&gt;
大型ドライバー</t>
    <rPh sb="1" eb="4">
      <t>セイシャイン</t>
    </rPh>
    <rPh sb="6" eb="8">
      <t>オオガタ</t>
    </rPh>
    <phoneticPr fontId="3"/>
  </si>
  <si>
    <t>健康温水プールしかおい
㈱ニサカ鹿追事業所</t>
    <rPh sb="0" eb="2">
      <t>ケンコウ</t>
    </rPh>
    <rPh sb="2" eb="4">
      <t>オンスイ</t>
    </rPh>
    <rPh sb="16" eb="18">
      <t>シカオイ</t>
    </rPh>
    <rPh sb="18" eb="21">
      <t>ジギョウショ</t>
    </rPh>
    <phoneticPr fontId="3"/>
  </si>
  <si>
    <t>河東郡鹿追町笹川北7線11番地3</t>
    <rPh sb="0" eb="3">
      <t>カトウグン</t>
    </rPh>
    <rPh sb="3" eb="6">
      <t>シカオイチョウ</t>
    </rPh>
    <phoneticPr fontId="3"/>
  </si>
  <si>
    <t>商工会取りまとめ事業所、</t>
    <rPh sb="0" eb="3">
      <t>ショウコウカイ</t>
    </rPh>
    <rPh sb="3" eb="4">
      <t>ト</t>
    </rPh>
    <rPh sb="8" eb="11">
      <t>ジギョウショ</t>
    </rPh>
    <phoneticPr fontId="3"/>
  </si>
  <si>
    <t>2-2</t>
  </si>
  <si>
    <t>河東郡鹿追町南町丁目24番地</t>
    <rPh sb="0" eb="3">
      <t>カトウグン</t>
    </rPh>
    <rPh sb="3" eb="6">
      <t>シカオイチョウ</t>
    </rPh>
    <rPh sb="6" eb="7">
      <t>ミナミ</t>
    </rPh>
    <rPh sb="7" eb="8">
      <t>マチ</t>
    </rPh>
    <rPh sb="8" eb="10">
      <t>チョウメ</t>
    </rPh>
    <rPh sb="12" eb="14">
      <t>バンチ</t>
    </rPh>
    <phoneticPr fontId="3"/>
  </si>
  <si>
    <t>島影</t>
    <rPh sb="0" eb="2">
      <t>シマカゲ</t>
    </rPh>
    <phoneticPr fontId="3"/>
  </si>
  <si>
    <t>レストランカントリーパパ</t>
  </si>
  <si>
    <t>畑作・販売</t>
    <rPh sb="0" eb="2">
      <t>ハタサク</t>
    </rPh>
    <rPh sb="3" eb="5">
      <t>ハンバイ</t>
    </rPh>
    <phoneticPr fontId="3"/>
  </si>
  <si>
    <t>0156-66-1660</t>
  </si>
  <si>
    <t>&lt;正社員&gt;
工事現場代理人・土木施工管理技士
（土木工事の現場管理等・PCでの図面作成積算等の書類作成）</t>
    <rPh sb="1" eb="4">
      <t>セイシャイン</t>
    </rPh>
    <rPh sb="6" eb="8">
      <t>コウジ</t>
    </rPh>
    <rPh sb="8" eb="10">
      <t>ゲンバ</t>
    </rPh>
    <rPh sb="10" eb="13">
      <t>ダイリニン</t>
    </rPh>
    <rPh sb="14" eb="16">
      <t>ドボク</t>
    </rPh>
    <rPh sb="16" eb="18">
      <t>セコウ</t>
    </rPh>
    <rPh sb="18" eb="20">
      <t>カンリ</t>
    </rPh>
    <rPh sb="20" eb="22">
      <t>ギシ</t>
    </rPh>
    <rPh sb="24" eb="26">
      <t>ドボク</t>
    </rPh>
    <rPh sb="26" eb="28">
      <t>コウジ</t>
    </rPh>
    <rPh sb="29" eb="31">
      <t>ゲンバ</t>
    </rPh>
    <rPh sb="31" eb="33">
      <t>カンリ</t>
    </rPh>
    <rPh sb="33" eb="34">
      <t>トウ</t>
    </rPh>
    <rPh sb="39" eb="41">
      <t>ズメン</t>
    </rPh>
    <rPh sb="41" eb="43">
      <t>サクセイ</t>
    </rPh>
    <rPh sb="43" eb="45">
      <t>セキサン</t>
    </rPh>
    <rPh sb="45" eb="46">
      <t>トウ</t>
    </rPh>
    <rPh sb="47" eb="49">
      <t>ショルイ</t>
    </rPh>
    <rPh sb="49" eb="51">
      <t>サクセイ</t>
    </rPh>
    <phoneticPr fontId="3"/>
  </si>
  <si>
    <t>商工会取りまとめ事業所
要普通自動車免許
要履歴書
※その他詳細につきましては事業所へご連絡ください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5">
      <t>フツウ</t>
    </rPh>
    <rPh sb="15" eb="18">
      <t>ジドウシャ</t>
    </rPh>
    <rPh sb="18" eb="20">
      <t>メンキョ</t>
    </rPh>
    <rPh sb="21" eb="22">
      <t>ヨウ</t>
    </rPh>
    <rPh sb="22" eb="25">
      <t>リレキショ</t>
    </rPh>
    <rPh sb="29" eb="30">
      <t>タ</t>
    </rPh>
    <rPh sb="30" eb="32">
      <t>ショウサイ</t>
    </rPh>
    <rPh sb="39" eb="42">
      <t>ジギョウショ</t>
    </rPh>
    <rPh sb="44" eb="46">
      <t>レンラク</t>
    </rPh>
    <phoneticPr fontId="3"/>
  </si>
  <si>
    <t>鹿追町子ども園</t>
    <rPh sb="0" eb="3">
      <t>シカオイチョウ</t>
    </rPh>
    <rPh sb="3" eb="4">
      <t>コ</t>
    </rPh>
    <rPh sb="6" eb="7">
      <t>エン</t>
    </rPh>
    <phoneticPr fontId="3"/>
  </si>
  <si>
    <t>鹿追町国民健康保険病院</t>
    <rPh sb="0" eb="3">
      <t>シカオイチョウ</t>
    </rPh>
    <rPh sb="3" eb="9">
      <t>コクミンケンコウホケン</t>
    </rPh>
    <rPh sb="9" eb="11">
      <t>ビョウイン</t>
    </rPh>
    <phoneticPr fontId="3"/>
  </si>
  <si>
    <t>0156-66-2754</t>
  </si>
  <si>
    <t>0156-66-1900</t>
  </si>
  <si>
    <t>鹿追町東町１丁目38番地</t>
    <rPh sb="0" eb="3">
      <t>シカオイチョウ</t>
    </rPh>
    <rPh sb="3" eb="4">
      <t>ヒガシ</t>
    </rPh>
    <rPh sb="4" eb="5">
      <t>マチ</t>
    </rPh>
    <rPh sb="6" eb="8">
      <t>チョウメ</t>
    </rPh>
    <rPh sb="10" eb="12">
      <t>バンチ</t>
    </rPh>
    <phoneticPr fontId="3"/>
  </si>
  <si>
    <t>連絡先（自宅）</t>
    <rPh sb="0" eb="3">
      <t>レンラクサキ</t>
    </rPh>
    <rPh sb="4" eb="6">
      <t>ジタク</t>
    </rPh>
    <phoneticPr fontId="3"/>
  </si>
  <si>
    <t>247,000～円</t>
    <rPh sb="8" eb="9">
      <t>エン</t>
    </rPh>
    <phoneticPr fontId="3"/>
  </si>
  <si>
    <t>鹿追町北2線8番地101</t>
    <rPh sb="0" eb="3">
      <t>シカオイチョウ</t>
    </rPh>
    <rPh sb="3" eb="4">
      <t>キタ</t>
    </rPh>
    <rPh sb="5" eb="6">
      <t>セン</t>
    </rPh>
    <rPh sb="7" eb="9">
      <t>バンチ</t>
    </rPh>
    <phoneticPr fontId="3"/>
  </si>
  <si>
    <t>河東郡鹿追町西町3丁目5番地</t>
  </si>
  <si>
    <t>〈正職員〉
施設入所者の介護業務</t>
    <rPh sb="1" eb="4">
      <t>セイショクイン</t>
    </rPh>
    <rPh sb="6" eb="8">
      <t>シセツ</t>
    </rPh>
    <rPh sb="8" eb="11">
      <t>ニュウショシャ</t>
    </rPh>
    <rPh sb="12" eb="14">
      <t>カイゴ</t>
    </rPh>
    <rPh sb="14" eb="16">
      <t>ギョウム</t>
    </rPh>
    <phoneticPr fontId="3"/>
  </si>
  <si>
    <t>960円～</t>
    <rPh sb="3" eb="4">
      <t>エン</t>
    </rPh>
    <phoneticPr fontId="3"/>
  </si>
  <si>
    <t>レジ入力、フード作り（ソフトクリーム）、販売業務、商品陳列、店舗片付け他
（正社員はPCを使用した事務業務あり）</t>
    <rPh sb="2" eb="4">
      <t>ニュウリョク</t>
    </rPh>
    <rPh sb="8" eb="9">
      <t>ツク</t>
    </rPh>
    <rPh sb="20" eb="22">
      <t>ハンバイ</t>
    </rPh>
    <rPh sb="22" eb="24">
      <t>ギョウム</t>
    </rPh>
    <rPh sb="25" eb="27">
      <t>ショウヒン</t>
    </rPh>
    <rPh sb="27" eb="29">
      <t>チンレツ</t>
    </rPh>
    <rPh sb="30" eb="32">
      <t>テンポ</t>
    </rPh>
    <rPh sb="32" eb="34">
      <t>カタヅ</t>
    </rPh>
    <rPh sb="35" eb="36">
      <t>ホカ</t>
    </rPh>
    <rPh sb="38" eb="41">
      <t>セイシャイン</t>
    </rPh>
    <rPh sb="45" eb="47">
      <t>シヨウ</t>
    </rPh>
    <rPh sb="49" eb="51">
      <t>ジム</t>
    </rPh>
    <rPh sb="51" eb="53">
      <t>ギョウム</t>
    </rPh>
    <phoneticPr fontId="3"/>
  </si>
  <si>
    <t>大野　友美</t>
    <rPh sb="0" eb="2">
      <t>オオノ</t>
    </rPh>
    <rPh sb="3" eb="4">
      <t>トモ</t>
    </rPh>
    <rPh sb="4" eb="5">
      <t>ミ</t>
    </rPh>
    <phoneticPr fontId="3"/>
  </si>
  <si>
    <t>1-29</t>
  </si>
  <si>
    <t>0156-66-1662</t>
  </si>
  <si>
    <t>㈱カンキョウ</t>
  </si>
  <si>
    <t>081-0224</t>
  </si>
  <si>
    <t>土日祝</t>
    <rPh sb="0" eb="2">
      <t>ドニチ</t>
    </rPh>
    <rPh sb="2" eb="3">
      <t>シュク</t>
    </rPh>
    <phoneticPr fontId="3"/>
  </si>
  <si>
    <t>0156-66-2316</t>
  </si>
  <si>
    <t xml:space="preserve">170,000円～
賞与3.5カ月分（前年度実績）年2回
</t>
    <rPh sb="7" eb="8">
      <t>エン</t>
    </rPh>
    <rPh sb="10" eb="12">
      <t>ショウヨ</t>
    </rPh>
    <rPh sb="16" eb="17">
      <t>ゲツ</t>
    </rPh>
    <rPh sb="17" eb="18">
      <t>ブン</t>
    </rPh>
    <rPh sb="19" eb="22">
      <t>ゼンネンド</t>
    </rPh>
    <rPh sb="22" eb="24">
      <t>ジッセキ</t>
    </rPh>
    <rPh sb="25" eb="26">
      <t>ネン</t>
    </rPh>
    <rPh sb="27" eb="28">
      <t>カイ</t>
    </rPh>
    <phoneticPr fontId="3"/>
  </si>
  <si>
    <t>処方箋応需薬局OTC</t>
    <rPh sb="0" eb="3">
      <t>ショホウセン</t>
    </rPh>
    <rPh sb="3" eb="5">
      <t>オウジュ</t>
    </rPh>
    <rPh sb="5" eb="7">
      <t>ヤッキョク</t>
    </rPh>
    <phoneticPr fontId="3"/>
  </si>
  <si>
    <t>河東郡鹿追町元町1丁目2番地</t>
    <rPh sb="0" eb="3">
      <t>カトウグン</t>
    </rPh>
    <rPh sb="3" eb="5">
      <t>シカオイ</t>
    </rPh>
    <rPh sb="5" eb="6">
      <t>チョウ</t>
    </rPh>
    <rPh sb="6" eb="8">
      <t>モトマチ</t>
    </rPh>
    <rPh sb="9" eb="11">
      <t>チョウメ</t>
    </rPh>
    <rPh sb="12" eb="14">
      <t>バンチ</t>
    </rPh>
    <phoneticPr fontId="3"/>
  </si>
  <si>
    <t>松井</t>
    <rPh sb="0" eb="2">
      <t>マツイ</t>
    </rPh>
    <phoneticPr fontId="3"/>
  </si>
  <si>
    <t>帯広市東6条南9丁目14番地1</t>
    <rPh sb="0" eb="3">
      <t>オビヒロシ</t>
    </rPh>
    <rPh sb="3" eb="4">
      <t>ヒガシ</t>
    </rPh>
    <rPh sb="5" eb="6">
      <t>ジョウ</t>
    </rPh>
    <rPh sb="6" eb="7">
      <t>ミナミ</t>
    </rPh>
    <rPh sb="8" eb="10">
      <t>チョウメ</t>
    </rPh>
    <rPh sb="12" eb="14">
      <t>バンチ</t>
    </rPh>
    <phoneticPr fontId="3"/>
  </si>
  <si>
    <t>株式会社カンキョウ鹿追支店</t>
    <rPh sb="0" eb="2">
      <t>カブシキカ</t>
    </rPh>
    <rPh sb="2" eb="13">
      <t>イシャカンキョウシカオイシテン</t>
    </rPh>
    <phoneticPr fontId="3"/>
  </si>
  <si>
    <t>180,000円～
※経験や保有資格に応じて給与へ反映いたします</t>
    <rPh sb="7" eb="8">
      <t>エン</t>
    </rPh>
    <rPh sb="11" eb="13">
      <t>ケイケン</t>
    </rPh>
    <rPh sb="14" eb="16">
      <t>ホユウ</t>
    </rPh>
    <rPh sb="16" eb="18">
      <t>シカク</t>
    </rPh>
    <rPh sb="19" eb="20">
      <t>オウ</t>
    </rPh>
    <rPh sb="22" eb="24">
      <t>キュウヨ</t>
    </rPh>
    <rPh sb="25" eb="27">
      <t>ハンエイ</t>
    </rPh>
    <phoneticPr fontId="3"/>
  </si>
  <si>
    <t>帯広開発建設部鹿追地域農業開発事業所</t>
    <rPh sb="0" eb="2">
      <t>オビヒロ</t>
    </rPh>
    <rPh sb="2" eb="4">
      <t>カイハツ</t>
    </rPh>
    <rPh sb="4" eb="6">
      <t>ケンセツ</t>
    </rPh>
    <rPh sb="6" eb="7">
      <t>ブ</t>
    </rPh>
    <rPh sb="7" eb="9">
      <t>シカオイ</t>
    </rPh>
    <rPh sb="9" eb="11">
      <t>チイキ</t>
    </rPh>
    <rPh sb="11" eb="13">
      <t>ノウギョウ</t>
    </rPh>
    <rPh sb="13" eb="15">
      <t>カイハツ</t>
    </rPh>
    <rPh sb="15" eb="18">
      <t>ジギョウショ</t>
    </rPh>
    <phoneticPr fontId="3"/>
  </si>
  <si>
    <t>河東郡鹿追町新町1丁目8番地1</t>
    <rPh sb="0" eb="3">
      <t>カトウグン</t>
    </rPh>
    <rPh sb="3" eb="6">
      <t>シカオイチョウ</t>
    </rPh>
    <rPh sb="6" eb="8">
      <t>シンマチ</t>
    </rPh>
    <rPh sb="9" eb="11">
      <t>チョウメ</t>
    </rPh>
    <rPh sb="12" eb="14">
      <t>バンチ</t>
    </rPh>
    <phoneticPr fontId="3"/>
  </si>
  <si>
    <t>商工会取りまとめ事業所
要履歴書
普通自動車免許
初心者大歓迎！</t>
    <rPh sb="0" eb="3">
      <t>ショウコウカイ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フツウ</t>
    </rPh>
    <rPh sb="19" eb="22">
      <t>ジドウシャ</t>
    </rPh>
    <rPh sb="22" eb="24">
      <t>メンキョ</t>
    </rPh>
    <rPh sb="25" eb="28">
      <t>ショシンシャ</t>
    </rPh>
    <rPh sb="28" eb="31">
      <t>ダイカンゲイ</t>
    </rPh>
    <phoneticPr fontId="3"/>
  </si>
  <si>
    <t>1-30</t>
  </si>
  <si>
    <t>河東郡鹿追町新町１丁目８番地１</t>
    <rPh sb="0" eb="3">
      <t>カトウグン</t>
    </rPh>
    <rPh sb="3" eb="6">
      <t>シカオイチョウ</t>
    </rPh>
    <rPh sb="6" eb="8">
      <t>シンマチ</t>
    </rPh>
    <phoneticPr fontId="3"/>
  </si>
  <si>
    <t>3-29</t>
  </si>
  <si>
    <t>2-1</t>
  </si>
  <si>
    <t>3-3</t>
  </si>
  <si>
    <t>労働日数・時間については要相談
日曜日・祝日に勤務できる方</t>
    <rPh sb="0" eb="2">
      <t>ロウドウ</t>
    </rPh>
    <rPh sb="2" eb="4">
      <t>ニッスウ</t>
    </rPh>
    <rPh sb="5" eb="7">
      <t>ジカン</t>
    </rPh>
    <rPh sb="12" eb="13">
      <t>ヨウ</t>
    </rPh>
    <rPh sb="13" eb="15">
      <t>ソウダン</t>
    </rPh>
    <rPh sb="16" eb="19">
      <t>ニチヨウビ</t>
    </rPh>
    <rPh sb="20" eb="21">
      <t>シュク</t>
    </rPh>
    <rPh sb="21" eb="22">
      <t>ジツ</t>
    </rPh>
    <rPh sb="23" eb="25">
      <t>キンム</t>
    </rPh>
    <rPh sb="28" eb="29">
      <t>カタ</t>
    </rPh>
    <phoneticPr fontId="3"/>
  </si>
  <si>
    <t>河東郡鹿追町北町１丁目</t>
    <rPh sb="0" eb="3">
      <t>カトウグン</t>
    </rPh>
    <rPh sb="3" eb="6">
      <t>シカオイチョウ</t>
    </rPh>
    <rPh sb="6" eb="8">
      <t>キタマチ</t>
    </rPh>
    <rPh sb="9" eb="11">
      <t>チョウメ</t>
    </rPh>
    <phoneticPr fontId="3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</si>
  <si>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3"/>
  </si>
  <si>
    <t>造林・造材作業</t>
    <rPh sb="0" eb="2">
      <t>ゾウリン</t>
    </rPh>
    <rPh sb="3" eb="5">
      <t>ゾウザイ</t>
    </rPh>
    <rPh sb="5" eb="7">
      <t>サギョウ</t>
    </rPh>
    <phoneticPr fontId="3"/>
  </si>
  <si>
    <t>介護福祉士</t>
    <rPh sb="0" eb="2">
      <t>カイゴ</t>
    </rPh>
    <rPh sb="2" eb="5">
      <t>フクシシ</t>
    </rPh>
    <phoneticPr fontId="3"/>
  </si>
  <si>
    <t>河東郡鹿追町北町1丁目</t>
    <rPh sb="0" eb="3">
      <t>カトウグン</t>
    </rPh>
    <rPh sb="3" eb="6">
      <t>シカオイチョウ</t>
    </rPh>
    <rPh sb="6" eb="8">
      <t>キタマチ</t>
    </rPh>
    <rPh sb="9" eb="11">
      <t>チョウメ</t>
    </rPh>
    <phoneticPr fontId="3"/>
  </si>
  <si>
    <t>2020.6.11</t>
  </si>
  <si>
    <t>上川郡新得町西１条北２丁目１番地</t>
    <rPh sb="0" eb="3">
      <t>カミカワグン</t>
    </rPh>
    <rPh sb="3" eb="6">
      <t>シントクチョウ</t>
    </rPh>
    <rPh sb="6" eb="7">
      <t>ニシ</t>
    </rPh>
    <rPh sb="8" eb="9">
      <t>ジョウ</t>
    </rPh>
    <rPh sb="9" eb="10">
      <t>キタ</t>
    </rPh>
    <rPh sb="11" eb="13">
      <t>チョウメ</t>
    </rPh>
    <rPh sb="14" eb="16">
      <t>バンチ</t>
    </rPh>
    <phoneticPr fontId="3"/>
  </si>
  <si>
    <t>4-20</t>
  </si>
  <si>
    <t>7：00～16：00</t>
  </si>
  <si>
    <t>令和2年6月～12月上旬（3月に2週間作業あり）</t>
    <rPh sb="0" eb="2">
      <t>レイワ</t>
    </rPh>
    <rPh sb="3" eb="4">
      <t>ネン</t>
    </rPh>
    <rPh sb="5" eb="6">
      <t>ガツ</t>
    </rPh>
    <rPh sb="9" eb="10">
      <t>ガツ</t>
    </rPh>
    <rPh sb="10" eb="12">
      <t>ジョウジュン</t>
    </rPh>
    <rPh sb="14" eb="15">
      <t>ガツ</t>
    </rPh>
    <rPh sb="17" eb="19">
      <t>シュウカン</t>
    </rPh>
    <rPh sb="19" eb="21">
      <t>サギョウ</t>
    </rPh>
    <phoneticPr fontId="3"/>
  </si>
  <si>
    <t>商工会取りまとめ事業所
普通自動車免許、要履歴書
年齢・経験不問</t>
    <rPh sb="0" eb="3">
      <t>ショウコウカイ</t>
    </rPh>
    <rPh sb="3" eb="4">
      <t>ト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0" eb="21">
      <t>ヨウ</t>
    </rPh>
    <rPh sb="21" eb="24">
      <t>リレキショ</t>
    </rPh>
    <rPh sb="25" eb="27">
      <t>ネンレイ</t>
    </rPh>
    <rPh sb="28" eb="30">
      <t>ケイケン</t>
    </rPh>
    <rPh sb="30" eb="31">
      <t>フ</t>
    </rPh>
    <rPh sb="31" eb="32">
      <t>ト</t>
    </rPh>
    <phoneticPr fontId="3"/>
  </si>
  <si>
    <t>8：00～17：00（休憩12：00～13：00）
都合のいい日に数日程度の勤務となります</t>
    <rPh sb="11" eb="13">
      <t>キュウケイ</t>
    </rPh>
    <rPh sb="26" eb="28">
      <t>ツゴウ</t>
    </rPh>
    <rPh sb="31" eb="32">
      <t>ヒ</t>
    </rPh>
    <rPh sb="33" eb="35">
      <t>スウジツ</t>
    </rPh>
    <rPh sb="35" eb="37">
      <t>テイド</t>
    </rPh>
    <rPh sb="38" eb="40">
      <t>キンム</t>
    </rPh>
    <phoneticPr fontId="3"/>
  </si>
  <si>
    <t>900円～</t>
    <rPh sb="3" eb="4">
      <t>エン</t>
    </rPh>
    <phoneticPr fontId="3"/>
  </si>
  <si>
    <t>大型トラック運転手</t>
    <rPh sb="0" eb="2">
      <t>オオガタ</t>
    </rPh>
    <rPh sb="6" eb="9">
      <t>ウンテンシュ</t>
    </rPh>
    <phoneticPr fontId="3"/>
  </si>
  <si>
    <t>㈱マインファーム</t>
  </si>
  <si>
    <t>河東郡鹿追町瓜幕西30線20-15</t>
    <rPh sb="0" eb="3">
      <t>カトウグン</t>
    </rPh>
    <rPh sb="3" eb="6">
      <t>シカオイチョウ</t>
    </rPh>
    <rPh sb="6" eb="8">
      <t>ウリマク</t>
    </rPh>
    <rPh sb="8" eb="9">
      <t>ニシ</t>
    </rPh>
    <rPh sb="11" eb="12">
      <t>セン</t>
    </rPh>
    <phoneticPr fontId="3"/>
  </si>
  <si>
    <t>いちご収穫・選果【選果機にて】
（パート・アルバイト）</t>
    <rPh sb="3" eb="5">
      <t>シュウカク</t>
    </rPh>
    <rPh sb="6" eb="8">
      <t>センカ</t>
    </rPh>
    <rPh sb="9" eb="12">
      <t>センカキ</t>
    </rPh>
    <phoneticPr fontId="3"/>
  </si>
  <si>
    <t>令和2年6月～12月上旬（3月に2週間作業あり）</t>
    <rPh sb="0" eb="2">
      <t>レイワ</t>
    </rPh>
    <phoneticPr fontId="3"/>
  </si>
  <si>
    <t>080-6091-9211</t>
  </si>
  <si>
    <t>8：00～17：00（フルタイムもしくはシフト制）</t>
    <rPh sb="23" eb="24">
      <t>セイ</t>
    </rPh>
    <phoneticPr fontId="3"/>
  </si>
  <si>
    <t>2-3</t>
  </si>
  <si>
    <t>葬祭業、火葬場、
タイヤ修理</t>
    <rPh sb="0" eb="2">
      <t>ソウサイ</t>
    </rPh>
    <rPh sb="2" eb="3">
      <t>ギョウ</t>
    </rPh>
    <rPh sb="4" eb="7">
      <t>カソウバ</t>
    </rPh>
    <rPh sb="12" eb="14">
      <t>シュウリ</t>
    </rPh>
    <phoneticPr fontId="3"/>
  </si>
  <si>
    <t>職業紹介の取扱状況</t>
    <rPh sb="0" eb="2">
      <t>ショクギョウ</t>
    </rPh>
    <rPh sb="2" eb="4">
      <t>ショウカイ</t>
    </rPh>
    <rPh sb="5" eb="6">
      <t>ト</t>
    </rPh>
    <rPh sb="6" eb="7">
      <t>アツカ</t>
    </rPh>
    <rPh sb="7" eb="9">
      <t>ジョウキョウ</t>
    </rPh>
    <phoneticPr fontId="3"/>
  </si>
  <si>
    <t>及川削蹄所</t>
  </si>
  <si>
    <t>3-12</t>
  </si>
  <si>
    <t>河東郡鹿追町基線7-36</t>
    <rPh sb="0" eb="3">
      <t>カトウグン</t>
    </rPh>
    <rPh sb="3" eb="6">
      <t>シカオイチョウ</t>
    </rPh>
    <rPh sb="6" eb="8">
      <t>キセン</t>
    </rPh>
    <phoneticPr fontId="3"/>
  </si>
  <si>
    <t>4-18</t>
  </si>
  <si>
    <t>11：00～14：00
（繁忙期は15時までの場合もあり）
(休日：毎週水曜日（定休日））</t>
    <rPh sb="13" eb="15">
      <t>ハンボウ</t>
    </rPh>
    <rPh sb="15" eb="16">
      <t>キ</t>
    </rPh>
    <rPh sb="19" eb="20">
      <t>ジ</t>
    </rPh>
    <rPh sb="23" eb="25">
      <t>バアイ</t>
    </rPh>
    <rPh sb="31" eb="33">
      <t>キュウジツ</t>
    </rPh>
    <rPh sb="34" eb="36">
      <t>マイシュウ</t>
    </rPh>
    <rPh sb="36" eb="39">
      <t>スイヨウビ</t>
    </rPh>
    <rPh sb="40" eb="43">
      <t>テイキュウビ</t>
    </rPh>
    <phoneticPr fontId="3"/>
  </si>
  <si>
    <t>鹿追町他</t>
    <rPh sb="0" eb="3">
      <t>シカオイチョウ</t>
    </rPh>
    <rPh sb="3" eb="4">
      <t>ホカ</t>
    </rPh>
    <phoneticPr fontId="3"/>
  </si>
  <si>
    <t>173,000円～（試用期間有）</t>
    <rPh sb="7" eb="8">
      <t>エン</t>
    </rPh>
    <rPh sb="10" eb="12">
      <t>シヨウ</t>
    </rPh>
    <rPh sb="12" eb="14">
      <t>キカン</t>
    </rPh>
    <rPh sb="14" eb="15">
      <t>アリ</t>
    </rPh>
    <phoneticPr fontId="3"/>
  </si>
  <si>
    <t>河東郡鹿追町西町3丁目10番地33</t>
    <rPh sb="0" eb="3">
      <t>カトウグン</t>
    </rPh>
    <rPh sb="3" eb="6">
      <t>シカオイチョウ</t>
    </rPh>
    <rPh sb="6" eb="7">
      <t>ニシ</t>
    </rPh>
    <rPh sb="7" eb="8">
      <t>マチ</t>
    </rPh>
    <rPh sb="9" eb="11">
      <t>チョウメ</t>
    </rPh>
    <rPh sb="13" eb="15">
      <t>バンチ</t>
    </rPh>
    <phoneticPr fontId="3"/>
  </si>
  <si>
    <t xml:space="preserve">〈パート〉
医療業務事務全般
窓口対応、会計業務、ＰＣ入力、レセプト請求、一般医薬品の整理、環境整備、清掃、調剤助手
</t>
    <rPh sb="6" eb="8">
      <t>イリョウ</t>
    </rPh>
    <rPh sb="8" eb="10">
      <t>ギョウム</t>
    </rPh>
    <rPh sb="10" eb="12">
      <t>ジム</t>
    </rPh>
    <rPh sb="12" eb="14">
      <t>ゼンパン</t>
    </rPh>
    <rPh sb="15" eb="17">
      <t>マドグチ</t>
    </rPh>
    <rPh sb="17" eb="19">
      <t>タイオウ</t>
    </rPh>
    <rPh sb="20" eb="22">
      <t>カイケイ</t>
    </rPh>
    <rPh sb="22" eb="24">
      <t>ギョウム</t>
    </rPh>
    <rPh sb="27" eb="29">
      <t>ニュウリョク</t>
    </rPh>
    <rPh sb="34" eb="36">
      <t>セイキュウ</t>
    </rPh>
    <rPh sb="37" eb="42">
      <t>イッパンイヤクヒン</t>
    </rPh>
    <rPh sb="43" eb="45">
      <t>セイリ</t>
    </rPh>
    <rPh sb="46" eb="48">
      <t>カンキョウ</t>
    </rPh>
    <rPh sb="48" eb="50">
      <t>セイビ</t>
    </rPh>
    <rPh sb="51" eb="53">
      <t>セイソウ</t>
    </rPh>
    <rPh sb="54" eb="56">
      <t>チョウザイ</t>
    </rPh>
    <rPh sb="56" eb="58">
      <t>ジョシュ</t>
    </rPh>
    <phoneticPr fontId="3"/>
  </si>
  <si>
    <t>有限会社　谷電気商会</t>
  </si>
  <si>
    <t>・樹木の伐採作業・伐採した樹木の清掃作業（登録制パート作業）</t>
    <rPh sb="1" eb="3">
      <t>ジュモク</t>
    </rPh>
    <rPh sb="4" eb="6">
      <t>バッサイ</t>
    </rPh>
    <rPh sb="6" eb="8">
      <t>サギョウ</t>
    </rPh>
    <rPh sb="9" eb="11">
      <t>バッサイ</t>
    </rPh>
    <rPh sb="13" eb="15">
      <t>ジュモク</t>
    </rPh>
    <rPh sb="16" eb="18">
      <t>セイソウ</t>
    </rPh>
    <rPh sb="18" eb="20">
      <t>サギョウ</t>
    </rPh>
    <rPh sb="21" eb="24">
      <t>トウロクセイ</t>
    </rPh>
    <rPh sb="27" eb="29">
      <t>サギョウ</t>
    </rPh>
    <phoneticPr fontId="3"/>
  </si>
  <si>
    <t>１人</t>
    <rPh sb="1" eb="2">
      <t>ニン</t>
    </rPh>
    <phoneticPr fontId="3"/>
  </si>
  <si>
    <t>旅館業</t>
    <rPh sb="0" eb="2">
      <t>リョカン</t>
    </rPh>
    <rPh sb="2" eb="3">
      <t>ギョウ</t>
    </rPh>
    <phoneticPr fontId="3"/>
  </si>
  <si>
    <t>8：00～17：00
（休憩 昼休み1時間、午前午後各15分）
休日 夏季(4月～11月)第2・4日曜日、雨天時休みの場合あり
春・秋の繁忙期時間外勤務あり</t>
    <rPh sb="12" eb="14">
      <t>キュウケイ</t>
    </rPh>
    <rPh sb="15" eb="17">
      <t>ヒルヤス</t>
    </rPh>
    <rPh sb="19" eb="21">
      <t>ジカン</t>
    </rPh>
    <rPh sb="22" eb="24">
      <t>ゴゼン</t>
    </rPh>
    <rPh sb="24" eb="26">
      <t>ゴゴ</t>
    </rPh>
    <rPh sb="26" eb="27">
      <t>カク</t>
    </rPh>
    <rPh sb="29" eb="30">
      <t>フン</t>
    </rPh>
    <rPh sb="32" eb="34">
      <t>キュウジツ</t>
    </rPh>
    <rPh sb="35" eb="37">
      <t>カキ</t>
    </rPh>
    <rPh sb="39" eb="40">
      <t>ガツ</t>
    </rPh>
    <rPh sb="43" eb="44">
      <t>ガツ</t>
    </rPh>
    <rPh sb="45" eb="46">
      <t>ダイ</t>
    </rPh>
    <rPh sb="49" eb="52">
      <t>ニチヨウビ</t>
    </rPh>
    <rPh sb="53" eb="55">
      <t>ウテン</t>
    </rPh>
    <rPh sb="55" eb="56">
      <t>ジ</t>
    </rPh>
    <rPh sb="56" eb="57">
      <t>ヤス</t>
    </rPh>
    <rPh sb="59" eb="61">
      <t>バアイ</t>
    </rPh>
    <rPh sb="64" eb="65">
      <t>ハル</t>
    </rPh>
    <rPh sb="66" eb="67">
      <t>アキ</t>
    </rPh>
    <rPh sb="68" eb="70">
      <t>ハンボウ</t>
    </rPh>
    <rPh sb="70" eb="71">
      <t>キ</t>
    </rPh>
    <rPh sb="71" eb="74">
      <t>ジカンガイ</t>
    </rPh>
    <rPh sb="74" eb="76">
      <t>キンム</t>
    </rPh>
    <phoneticPr fontId="3"/>
  </si>
  <si>
    <t>鹿追町、清水町、新得町</t>
    <rPh sb="0" eb="3">
      <t>シカオイチョウ</t>
    </rPh>
    <rPh sb="4" eb="6">
      <t>シミズ</t>
    </rPh>
    <rPh sb="6" eb="7">
      <t>チョウ</t>
    </rPh>
    <rPh sb="8" eb="11">
      <t>シントクチョウ</t>
    </rPh>
    <phoneticPr fontId="3"/>
  </si>
  <si>
    <t>1,000～1,250円
（翌月5日支払い）</t>
    <rPh sb="11" eb="12">
      <t>エン</t>
    </rPh>
    <rPh sb="14" eb="15">
      <t>ヨク</t>
    </rPh>
    <rPh sb="15" eb="16">
      <t>ツキ</t>
    </rPh>
    <rPh sb="17" eb="18">
      <t>ニチ</t>
    </rPh>
    <rPh sb="18" eb="20">
      <t>シハラ</t>
    </rPh>
    <phoneticPr fontId="3"/>
  </si>
  <si>
    <t>河東郡鹿追町鹿追基線7番地87</t>
    <rPh sb="0" eb="3">
      <t>カトウグン</t>
    </rPh>
    <rPh sb="3" eb="6">
      <t>シカオイチョウ</t>
    </rPh>
    <rPh sb="6" eb="8">
      <t>シカオイ</t>
    </rPh>
    <rPh sb="8" eb="10">
      <t>キセン</t>
    </rPh>
    <rPh sb="11" eb="13">
      <t>バンチ</t>
    </rPh>
    <phoneticPr fontId="3"/>
  </si>
  <si>
    <t>株式会社　フクハラ鹿追支店</t>
    <rPh sb="0" eb="2">
      <t>カブシキ</t>
    </rPh>
    <rPh sb="2" eb="4">
      <t>カイシャ</t>
    </rPh>
    <rPh sb="9" eb="11">
      <t>シカオイ</t>
    </rPh>
    <rPh sb="11" eb="13">
      <t>シテン</t>
    </rPh>
    <phoneticPr fontId="3"/>
  </si>
  <si>
    <t>要普通自動車運転免許、要履歴書
労災保険有</t>
    <rPh sb="0" eb="1">
      <t>ヨウ</t>
    </rPh>
    <rPh sb="1" eb="3">
      <t>フツウ</t>
    </rPh>
    <rPh sb="3" eb="6">
      <t>ジドウシャ</t>
    </rPh>
    <rPh sb="6" eb="8">
      <t>ウンテン</t>
    </rPh>
    <rPh sb="8" eb="10">
      <t>メンキョ</t>
    </rPh>
    <rPh sb="11" eb="12">
      <t>ヨウ</t>
    </rPh>
    <rPh sb="12" eb="15">
      <t>リレキショ</t>
    </rPh>
    <rPh sb="16" eb="18">
      <t>ロウサイ</t>
    </rPh>
    <rPh sb="18" eb="20">
      <t>ホケン</t>
    </rPh>
    <rPh sb="20" eb="21">
      <t>アリ</t>
    </rPh>
    <phoneticPr fontId="3"/>
  </si>
  <si>
    <t>中学３年の娘がいるため、休みを取りやすい環境</t>
    <rPh sb="0" eb="2">
      <t>チュウガク</t>
    </rPh>
    <rPh sb="3" eb="4">
      <t>ネン</t>
    </rPh>
    <rPh sb="5" eb="6">
      <t>ムスメ</t>
    </rPh>
    <rPh sb="12" eb="13">
      <t>ヤス</t>
    </rPh>
    <rPh sb="15" eb="16">
      <t>ト</t>
    </rPh>
    <rPh sb="20" eb="22">
      <t>カンキョウ</t>
    </rPh>
    <phoneticPr fontId="3"/>
  </si>
  <si>
    <t>0156-66-1605</t>
  </si>
  <si>
    <t>大阪府茨木市平田2-23-14</t>
    <rPh sb="0" eb="3">
      <t>オオサカフ</t>
    </rPh>
    <rPh sb="3" eb="6">
      <t>イバラキシ</t>
    </rPh>
    <rPh sb="6" eb="8">
      <t>ヒラタ</t>
    </rPh>
    <phoneticPr fontId="3"/>
  </si>
  <si>
    <t>7-19</t>
  </si>
  <si>
    <t>プール</t>
  </si>
  <si>
    <t>4-23</t>
  </si>
  <si>
    <t>2-6</t>
  </si>
  <si>
    <t>891円</t>
    <rPh sb="3" eb="4">
      <t>エン</t>
    </rPh>
    <phoneticPr fontId="3"/>
  </si>
  <si>
    <t>①8：30～13：00
②16：00～20：30
※①、②どちらかだけでも可
土日どちらか勤務可能な方
休日は閉館日の月曜日、その他応相談</t>
    <rPh sb="37" eb="38">
      <t>カ</t>
    </rPh>
    <rPh sb="39" eb="41">
      <t>ドニチ</t>
    </rPh>
    <rPh sb="45" eb="47">
      <t>キンム</t>
    </rPh>
    <rPh sb="47" eb="49">
      <t>カノウ</t>
    </rPh>
    <rPh sb="50" eb="51">
      <t>カタ</t>
    </rPh>
    <rPh sb="52" eb="54">
      <t>キュウジツ</t>
    </rPh>
    <rPh sb="55" eb="57">
      <t>ヘイカン</t>
    </rPh>
    <rPh sb="57" eb="58">
      <t>ビ</t>
    </rPh>
    <rPh sb="59" eb="62">
      <t>ゲツヨウビ</t>
    </rPh>
    <rPh sb="65" eb="66">
      <t>ホカ</t>
    </rPh>
    <rPh sb="66" eb="69">
      <t>オウソウダン</t>
    </rPh>
    <phoneticPr fontId="3"/>
  </si>
  <si>
    <t xml:space="preserve">雇用保険・労災保険有、町外の方は距離に応じて通勤手当有、年齢・男女不問・60歳以上の方も歓迎します。
電話にてご連絡ください。面接時までに履歴書をご用意願います。
</t>
    <rPh sb="0" eb="2">
      <t>コヨウ</t>
    </rPh>
    <rPh sb="2" eb="4">
      <t>ホケン</t>
    </rPh>
    <rPh sb="6" eb="7">
      <t>サイ</t>
    </rPh>
    <rPh sb="7" eb="9">
      <t>ホケン</t>
    </rPh>
    <rPh sb="9" eb="10">
      <t>アリ</t>
    </rPh>
    <rPh sb="11" eb="13">
      <t>チョウガイ</t>
    </rPh>
    <rPh sb="14" eb="15">
      <t>カタ</t>
    </rPh>
    <rPh sb="16" eb="18">
      <t>キョリ</t>
    </rPh>
    <rPh sb="19" eb="20">
      <t>オウ</t>
    </rPh>
    <rPh sb="22" eb="24">
      <t>ツウキン</t>
    </rPh>
    <rPh sb="24" eb="26">
      <t>テアテ</t>
    </rPh>
    <rPh sb="26" eb="27">
      <t>アリ</t>
    </rPh>
    <rPh sb="28" eb="30">
      <t>ネンレイ</t>
    </rPh>
    <rPh sb="31" eb="33">
      <t>ダンジョ</t>
    </rPh>
    <rPh sb="33" eb="35">
      <t>フモン</t>
    </rPh>
    <rPh sb="38" eb="41">
      <t>サイイジョウ</t>
    </rPh>
    <rPh sb="42" eb="43">
      <t>カタ</t>
    </rPh>
    <rPh sb="44" eb="46">
      <t>カンゲイ</t>
    </rPh>
    <rPh sb="51" eb="53">
      <t>デンワ</t>
    </rPh>
    <rPh sb="56" eb="58">
      <t>レンラク</t>
    </rPh>
    <rPh sb="63" eb="65">
      <t>メンセツ</t>
    </rPh>
    <rPh sb="65" eb="66">
      <t>ジ</t>
    </rPh>
    <rPh sb="69" eb="72">
      <t>リレキショ</t>
    </rPh>
    <rPh sb="74" eb="77">
      <t>ヨウイネガ</t>
    </rPh>
    <phoneticPr fontId="3"/>
  </si>
  <si>
    <t>081-0212</t>
  </si>
  <si>
    <t>帯広開発建設部
鹿追地域農業開発事業所</t>
  </si>
  <si>
    <t>河東郡鹿追町泉町１丁目</t>
    <rPh sb="0" eb="3">
      <t>カトウグン</t>
    </rPh>
    <rPh sb="3" eb="6">
      <t>シカオイチョウ</t>
    </rPh>
    <rPh sb="6" eb="7">
      <t>イズミ</t>
    </rPh>
    <rPh sb="7" eb="8">
      <t>マチ</t>
    </rPh>
    <rPh sb="9" eb="11">
      <t>チョウメ</t>
    </rPh>
    <phoneticPr fontId="3"/>
  </si>
  <si>
    <t>0156-66-2101</t>
  </si>
  <si>
    <t>プール受付・監視・清掃</t>
    <rPh sb="3" eb="5">
      <t>ウケツケ</t>
    </rPh>
    <rPh sb="6" eb="8">
      <t>カンシ</t>
    </rPh>
    <rPh sb="9" eb="11">
      <t>セイソウ</t>
    </rPh>
    <phoneticPr fontId="3"/>
  </si>
  <si>
    <t>事務補助員
電話応対、書類整理等、パソコンによる作業（Word、Excel,一太郎等）</t>
    <rPh sb="0" eb="2">
      <t>ジム</t>
    </rPh>
    <rPh sb="2" eb="5">
      <t>ホジョイン</t>
    </rPh>
    <rPh sb="6" eb="8">
      <t>デンワ</t>
    </rPh>
    <rPh sb="8" eb="10">
      <t>オウタイ</t>
    </rPh>
    <rPh sb="11" eb="13">
      <t>ショルイ</t>
    </rPh>
    <rPh sb="13" eb="15">
      <t>セイリ</t>
    </rPh>
    <rPh sb="15" eb="16">
      <t>トウ</t>
    </rPh>
    <rPh sb="24" eb="26">
      <t>サギョウ</t>
    </rPh>
    <rPh sb="38" eb="41">
      <t>イチタロウ</t>
    </rPh>
    <rPh sb="41" eb="42">
      <t>トウ</t>
    </rPh>
    <phoneticPr fontId="3"/>
  </si>
  <si>
    <t>令和2年12月1日～
令和3年3月31日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3"/>
  </si>
  <si>
    <t>㈱カンキョウ鹿追支店</t>
    <rPh sb="6" eb="8">
      <t>シカオイ</t>
    </rPh>
    <rPh sb="8" eb="10">
      <t>シテン</t>
    </rPh>
    <phoneticPr fontId="3"/>
  </si>
  <si>
    <t>雇用期間の終了後、契約の自動更新はありませんが、令和3年度に再度求人公募する予定はあります。</t>
    <rPh sb="0" eb="2">
      <t>コヨウ</t>
    </rPh>
    <rPh sb="2" eb="4">
      <t>キカン</t>
    </rPh>
    <rPh sb="5" eb="7">
      <t>シュウリョウ</t>
    </rPh>
    <rPh sb="7" eb="8">
      <t>ゴ</t>
    </rPh>
    <rPh sb="9" eb="11">
      <t>ケイヤク</t>
    </rPh>
    <rPh sb="12" eb="14">
      <t>ジドウ</t>
    </rPh>
    <rPh sb="14" eb="16">
      <t>コウシン</t>
    </rPh>
    <rPh sb="24" eb="26">
      <t>レイワ</t>
    </rPh>
    <rPh sb="27" eb="29">
      <t>ネンド</t>
    </rPh>
    <rPh sb="30" eb="32">
      <t>サイド</t>
    </rPh>
    <rPh sb="32" eb="34">
      <t>キュウジン</t>
    </rPh>
    <rPh sb="34" eb="36">
      <t>コウボ</t>
    </rPh>
    <rPh sb="38" eb="40">
      <t>ヨテイ</t>
    </rPh>
    <phoneticPr fontId="3"/>
  </si>
  <si>
    <t>鹿追地域農業開発事業所長 
児玉　正俊</t>
    <rPh sb="0" eb="2">
      <t>シカオイ</t>
    </rPh>
    <rPh sb="2" eb="4">
      <t>チイキ</t>
    </rPh>
    <rPh sb="4" eb="6">
      <t>ノウギョウ</t>
    </rPh>
    <rPh sb="6" eb="8">
      <t>カイハツ</t>
    </rPh>
    <rPh sb="8" eb="10">
      <t>ジギョウ</t>
    </rPh>
    <rPh sb="10" eb="12">
      <t>ショチョウ</t>
    </rPh>
    <rPh sb="15" eb="17">
      <t>コダマ</t>
    </rPh>
    <rPh sb="18" eb="20">
      <t>マサトシ</t>
    </rPh>
    <phoneticPr fontId="3"/>
  </si>
  <si>
    <t>鹿追町瓜幕西1-43
瓜幕西団地11-2</t>
    <rPh sb="0" eb="3">
      <t>シカオイチョウ</t>
    </rPh>
    <rPh sb="3" eb="5">
      <t>ウリマク</t>
    </rPh>
    <rPh sb="5" eb="6">
      <t>ニシ</t>
    </rPh>
    <rPh sb="11" eb="13">
      <t>ウリマク</t>
    </rPh>
    <rPh sb="13" eb="14">
      <t>ニシ</t>
    </rPh>
    <rPh sb="14" eb="16">
      <t>ダンチ</t>
    </rPh>
    <phoneticPr fontId="3"/>
  </si>
  <si>
    <t>児玉</t>
    <rPh sb="0" eb="2">
      <t>コダマ</t>
    </rPh>
    <phoneticPr fontId="3"/>
  </si>
  <si>
    <t>販売業務全般（売上集計作業含む）、事務作業全般他</t>
    <rPh sb="0" eb="2">
      <t>ハンバイ</t>
    </rPh>
    <rPh sb="2" eb="4">
      <t>ギョウム</t>
    </rPh>
    <rPh sb="4" eb="6">
      <t>ゼンパン</t>
    </rPh>
    <rPh sb="7" eb="9">
      <t>ウリアゲ</t>
    </rPh>
    <rPh sb="9" eb="11">
      <t>シュウケイ</t>
    </rPh>
    <rPh sb="11" eb="13">
      <t>サギョウ</t>
    </rPh>
    <rPh sb="13" eb="14">
      <t>フク</t>
    </rPh>
    <rPh sb="17" eb="19">
      <t>ジム</t>
    </rPh>
    <rPh sb="19" eb="21">
      <t>サギョウ</t>
    </rPh>
    <rPh sb="21" eb="23">
      <t>ゼンパン</t>
    </rPh>
    <rPh sb="23" eb="24">
      <t>ホカ</t>
    </rPh>
    <phoneticPr fontId="3"/>
  </si>
  <si>
    <t>2-8</t>
  </si>
  <si>
    <t>大塚</t>
    <rPh sb="0" eb="2">
      <t>オオツカ</t>
    </rPh>
    <phoneticPr fontId="3"/>
  </si>
  <si>
    <t>2018.9.10</t>
  </si>
  <si>
    <t>①4:00～7：00
②15:00～18：00
要相談</t>
    <rPh sb="24" eb="25">
      <t>ヨウ</t>
    </rPh>
    <rPh sb="25" eb="27">
      <t>ソウダン</t>
    </rPh>
    <phoneticPr fontId="3"/>
  </si>
  <si>
    <t>鹿追町泉町３丁目２１番地１
メープルＫ　１－１号室</t>
    <rPh sb="0" eb="3">
      <t>シカオイチョウ</t>
    </rPh>
    <rPh sb="3" eb="4">
      <t>イズミ</t>
    </rPh>
    <rPh sb="4" eb="5">
      <t>マチ</t>
    </rPh>
    <rPh sb="6" eb="8">
      <t>チョウメ</t>
    </rPh>
    <rPh sb="10" eb="12">
      <t>バンチ</t>
    </rPh>
    <rPh sb="23" eb="25">
      <t>ゴウシツ</t>
    </rPh>
    <phoneticPr fontId="3"/>
  </si>
  <si>
    <t>大進生コン株式会社</t>
    <rPh sb="0" eb="1">
      <t>ダイ</t>
    </rPh>
    <rPh sb="1" eb="2">
      <t>ススム</t>
    </rPh>
    <rPh sb="2" eb="3">
      <t>ナマ</t>
    </rPh>
    <rPh sb="5" eb="7">
      <t>カブシキ</t>
    </rPh>
    <rPh sb="7" eb="9">
      <t>カイシャ</t>
    </rPh>
    <phoneticPr fontId="3"/>
  </si>
  <si>
    <t>河東郡鹿追町北町1丁目10</t>
    <rPh sb="0" eb="3">
      <t>カトウグン</t>
    </rPh>
    <rPh sb="3" eb="6">
      <t>シカオイチョウ</t>
    </rPh>
    <rPh sb="6" eb="8">
      <t>キタマチ</t>
    </rPh>
    <rPh sb="9" eb="11">
      <t>チョウメ</t>
    </rPh>
    <phoneticPr fontId="3"/>
  </si>
  <si>
    <t>藤田</t>
    <rPh sb="0" eb="2">
      <t>フジタ</t>
    </rPh>
    <phoneticPr fontId="3"/>
  </si>
  <si>
    <t>3-24</t>
  </si>
  <si>
    <t>製造業</t>
    <rPh sb="0" eb="3">
      <t>セイゾウギョウ</t>
    </rPh>
    <phoneticPr fontId="3"/>
  </si>
  <si>
    <t>3-33</t>
  </si>
  <si>
    <t>生コンクリート製造業</t>
    <rPh sb="0" eb="1">
      <t>ナマ</t>
    </rPh>
    <rPh sb="7" eb="10">
      <t>セイゾウギョウ</t>
    </rPh>
    <phoneticPr fontId="3"/>
  </si>
  <si>
    <t>R7</t>
  </si>
  <si>
    <t>2-9</t>
  </si>
  <si>
    <t>5-5</t>
  </si>
  <si>
    <t>6-10</t>
  </si>
  <si>
    <t>0155-67-0390</t>
  </si>
  <si>
    <t>有限会社　健勝重建</t>
    <rPh sb="0" eb="2">
      <t>ユウゲン</t>
    </rPh>
    <rPh sb="2" eb="4">
      <t>カイシャ</t>
    </rPh>
    <rPh sb="5" eb="7">
      <t>ケンショウ</t>
    </rPh>
    <rPh sb="7" eb="9">
      <t>ジュウケン</t>
    </rPh>
    <phoneticPr fontId="3"/>
  </si>
  <si>
    <t>河東郡鹿追町鹿追北5線2番地23</t>
    <rPh sb="0" eb="3">
      <t>カトウグン</t>
    </rPh>
    <rPh sb="3" eb="6">
      <t>シカオイチョウ</t>
    </rPh>
    <rPh sb="6" eb="8">
      <t>シカオイ</t>
    </rPh>
    <rPh sb="8" eb="9">
      <t>キタ</t>
    </rPh>
    <phoneticPr fontId="3"/>
  </si>
  <si>
    <t>総務部　岡本</t>
    <rPh sb="0" eb="2">
      <t>ソウム</t>
    </rPh>
    <rPh sb="2" eb="3">
      <t>ブ</t>
    </rPh>
    <rPh sb="4" eb="6">
      <t>オカモト</t>
    </rPh>
    <phoneticPr fontId="3"/>
  </si>
  <si>
    <t>商工会とりまとめ事業所
要履歴書・年齢・経験不問（車両系建設機械、大型自動車免許、けん引免許あればなお良）</t>
    <rPh sb="0" eb="3">
      <t>ショウコウカイ</t>
    </rPh>
    <rPh sb="8" eb="11">
      <t>ジギョウショ</t>
    </rPh>
    <rPh sb="25" eb="27">
      <t>シャリョウ</t>
    </rPh>
    <rPh sb="27" eb="28">
      <t>ケイ</t>
    </rPh>
    <rPh sb="28" eb="30">
      <t>ケンセツ</t>
    </rPh>
    <rPh sb="30" eb="32">
      <t>キカイ</t>
    </rPh>
    <rPh sb="33" eb="35">
      <t>オオガタ</t>
    </rPh>
    <rPh sb="35" eb="38">
      <t>ジドウシャ</t>
    </rPh>
    <rPh sb="38" eb="40">
      <t>メンキョ</t>
    </rPh>
    <rPh sb="43" eb="44">
      <t>イン</t>
    </rPh>
    <rPh sb="44" eb="46">
      <t>メンキョ</t>
    </rPh>
    <rPh sb="51" eb="52">
      <t>ヨ</t>
    </rPh>
    <phoneticPr fontId="3"/>
  </si>
  <si>
    <t>商工会取りまとめ事業所
普通自動車免許
1級・2級土木施工管理技士資格あれば尚可
要履歴書・学歴不問
家族手当・通勤手当等有</t>
    <rPh sb="0" eb="3">
      <t>ショウコウカイ</t>
    </rPh>
    <rPh sb="3" eb="4">
      <t>ト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1" eb="22">
      <t>キュウ</t>
    </rPh>
    <rPh sb="24" eb="25">
      <t>キュウ</t>
    </rPh>
    <rPh sb="25" eb="27">
      <t>ドボク</t>
    </rPh>
    <rPh sb="27" eb="29">
      <t>セコウ</t>
    </rPh>
    <rPh sb="29" eb="31">
      <t>カンリ</t>
    </rPh>
    <rPh sb="31" eb="33">
      <t>ギシ</t>
    </rPh>
    <rPh sb="33" eb="35">
      <t>シカク</t>
    </rPh>
    <rPh sb="38" eb="39">
      <t>ナオ</t>
    </rPh>
    <rPh sb="39" eb="40">
      <t>カ</t>
    </rPh>
    <rPh sb="41" eb="42">
      <t>ヨウ</t>
    </rPh>
    <rPh sb="42" eb="45">
      <t>リレキショ</t>
    </rPh>
    <rPh sb="46" eb="48">
      <t>ガクレキ</t>
    </rPh>
    <rPh sb="48" eb="50">
      <t>フモン</t>
    </rPh>
    <rPh sb="51" eb="53">
      <t>カゾク</t>
    </rPh>
    <rPh sb="53" eb="55">
      <t>テアテ</t>
    </rPh>
    <rPh sb="56" eb="58">
      <t>ツウキン</t>
    </rPh>
    <rPh sb="58" eb="60">
      <t>テアテ</t>
    </rPh>
    <rPh sb="60" eb="61">
      <t>トウ</t>
    </rPh>
    <rPh sb="61" eb="62">
      <t>アリ</t>
    </rPh>
    <phoneticPr fontId="3"/>
  </si>
  <si>
    <t>2-10</t>
  </si>
  <si>
    <t>180,000円～300,000円</t>
    <rPh sb="7" eb="8">
      <t>エン</t>
    </rPh>
    <rPh sb="16" eb="17">
      <t>エン</t>
    </rPh>
    <phoneticPr fontId="3"/>
  </si>
  <si>
    <t>大型トラック運転手・重機オペレーター
(砂利・土砂等積込・運搬、建設機械等運転）</t>
    <rPh sb="0" eb="2">
      <t>オオガタ</t>
    </rPh>
    <rPh sb="6" eb="9">
      <t>ウンテンシュ</t>
    </rPh>
    <rPh sb="10" eb="12">
      <t>ジュウキ</t>
    </rPh>
    <rPh sb="20" eb="22">
      <t>ジャリ</t>
    </rPh>
    <rPh sb="23" eb="25">
      <t>ドシャ</t>
    </rPh>
    <rPh sb="25" eb="26">
      <t>トウ</t>
    </rPh>
    <rPh sb="26" eb="28">
      <t>ツミコミ</t>
    </rPh>
    <rPh sb="29" eb="31">
      <t>ウンパン</t>
    </rPh>
    <rPh sb="32" eb="34">
      <t>ケンセツ</t>
    </rPh>
    <rPh sb="34" eb="36">
      <t>キカイ</t>
    </rPh>
    <rPh sb="36" eb="37">
      <t>トウ</t>
    </rPh>
    <rPh sb="37" eb="39">
      <t>ウンテン</t>
    </rPh>
    <phoneticPr fontId="3"/>
  </si>
  <si>
    <t>①洋菓子の製造補助　
②洋菓子の販売・包装・ラッピングなど</t>
    <rPh sb="1" eb="4">
      <t>ヨウガシ</t>
    </rPh>
    <rPh sb="5" eb="7">
      <t>セイゾウ</t>
    </rPh>
    <rPh sb="7" eb="9">
      <t>ホジョ</t>
    </rPh>
    <rPh sb="12" eb="15">
      <t>ヨウガシ</t>
    </rPh>
    <rPh sb="16" eb="18">
      <t>ハンバイ</t>
    </rPh>
    <rPh sb="19" eb="21">
      <t>ホウソウ</t>
    </rPh>
    <phoneticPr fontId="3"/>
  </si>
  <si>
    <t>建設工事現場作業員
（土木建設現場にて、現場代理人補助や測量補助、重機械作業手元等）</t>
    <rPh sb="0" eb="2">
      <t>ケンセツ</t>
    </rPh>
    <rPh sb="2" eb="4">
      <t>コウジ</t>
    </rPh>
    <rPh sb="4" eb="6">
      <t>ゲンバ</t>
    </rPh>
    <rPh sb="6" eb="9">
      <t>サギョウイン</t>
    </rPh>
    <rPh sb="11" eb="13">
      <t>ドボク</t>
    </rPh>
    <rPh sb="13" eb="15">
      <t>ケンセツ</t>
    </rPh>
    <rPh sb="15" eb="17">
      <t>ゲンバ</t>
    </rPh>
    <rPh sb="20" eb="22">
      <t>ゲンバ</t>
    </rPh>
    <rPh sb="22" eb="25">
      <t>ダイリニン</t>
    </rPh>
    <rPh sb="25" eb="27">
      <t>ホジョ</t>
    </rPh>
    <rPh sb="28" eb="30">
      <t>ソクリョウ</t>
    </rPh>
    <rPh sb="30" eb="32">
      <t>ホジョ</t>
    </rPh>
    <rPh sb="33" eb="34">
      <t>ジュウ</t>
    </rPh>
    <rPh sb="34" eb="36">
      <t>キカイ</t>
    </rPh>
    <rPh sb="36" eb="38">
      <t>サギョウ</t>
    </rPh>
    <rPh sb="38" eb="40">
      <t>テモト</t>
    </rPh>
    <rPh sb="40" eb="41">
      <t>トウ</t>
    </rPh>
    <phoneticPr fontId="3"/>
  </si>
  <si>
    <t>大進生コン　株式会社　</t>
    <rPh sb="0" eb="1">
      <t>ダイ</t>
    </rPh>
    <rPh sb="1" eb="2">
      <t>ススム</t>
    </rPh>
    <rPh sb="2" eb="3">
      <t>ナマ</t>
    </rPh>
    <rPh sb="6" eb="10">
      <t>カブシキガイシャ</t>
    </rPh>
    <phoneticPr fontId="3"/>
  </si>
  <si>
    <t>生コンの品質管理及び製造要員</t>
    <rPh sb="0" eb="1">
      <t>ナマ</t>
    </rPh>
    <rPh sb="4" eb="6">
      <t>ヒンシツ</t>
    </rPh>
    <rPh sb="6" eb="8">
      <t>カンリ</t>
    </rPh>
    <rPh sb="8" eb="9">
      <t>オヨ</t>
    </rPh>
    <rPh sb="10" eb="12">
      <t>セイゾウ</t>
    </rPh>
    <rPh sb="12" eb="14">
      <t>ヨウイン</t>
    </rPh>
    <phoneticPr fontId="3"/>
  </si>
  <si>
    <t>7：30～17：00（実働3時間～）
※お仕事ができる時間帯をご相談ください
休日：日曜日</t>
    <rPh sb="11" eb="13">
      <t>ジツドウ</t>
    </rPh>
    <rPh sb="14" eb="16">
      <t>ジカン</t>
    </rPh>
    <rPh sb="21" eb="23">
      <t>シゴト</t>
    </rPh>
    <rPh sb="27" eb="30">
      <t>ジカンタイ</t>
    </rPh>
    <rPh sb="32" eb="34">
      <t>ソウダン</t>
    </rPh>
    <rPh sb="39" eb="41">
      <t>キュウジツ</t>
    </rPh>
    <rPh sb="42" eb="45">
      <t>ニチヨウビ</t>
    </rPh>
    <phoneticPr fontId="3"/>
  </si>
  <si>
    <t>170,000円～283,000円</t>
    <rPh sb="7" eb="8">
      <t>エン</t>
    </rPh>
    <rPh sb="16" eb="17">
      <t>エン</t>
    </rPh>
    <phoneticPr fontId="3"/>
  </si>
  <si>
    <t>商工会取りまとめ事業所、大型特殊免許（要相談）、要履歴書、年齢経験不問、社保完備、退職金制度有</t>
    <rPh sb="12" eb="14">
      <t>オオガタ</t>
    </rPh>
    <rPh sb="14" eb="16">
      <t>トクシュ</t>
    </rPh>
    <rPh sb="16" eb="18">
      <t>メンキョ</t>
    </rPh>
    <rPh sb="19" eb="20">
      <t>ヨウ</t>
    </rPh>
    <rPh sb="20" eb="22">
      <t>ソウダン</t>
    </rPh>
    <rPh sb="24" eb="25">
      <t>ヨウ</t>
    </rPh>
    <rPh sb="25" eb="28">
      <t>リレキショ</t>
    </rPh>
    <rPh sb="29" eb="31">
      <t>ネンレイ</t>
    </rPh>
    <rPh sb="31" eb="33">
      <t>ケイケン</t>
    </rPh>
    <rPh sb="33" eb="35">
      <t>フモン</t>
    </rPh>
    <rPh sb="36" eb="38">
      <t>シャホ</t>
    </rPh>
    <rPh sb="38" eb="40">
      <t>カンビ</t>
    </rPh>
    <rPh sb="41" eb="44">
      <t>タイショクキン</t>
    </rPh>
    <rPh sb="44" eb="46">
      <t>セイド</t>
    </rPh>
    <rPh sb="46" eb="47">
      <t>アリ</t>
    </rPh>
    <phoneticPr fontId="3"/>
  </si>
  <si>
    <t>8：00～17：00
休日：日曜日・祭日・隔週土曜日
（変形労働時間制により年間105日の休日）</t>
    <rPh sb="11" eb="13">
      <t>キュウジツ</t>
    </rPh>
    <rPh sb="14" eb="17">
      <t>ニチヨウビ</t>
    </rPh>
    <rPh sb="18" eb="20">
      <t>サイジツ</t>
    </rPh>
    <rPh sb="21" eb="23">
      <t>カクシュウ</t>
    </rPh>
    <rPh sb="23" eb="26">
      <t>ドヨウビ</t>
    </rPh>
    <rPh sb="28" eb="30">
      <t>ヘンケイ</t>
    </rPh>
    <rPh sb="30" eb="32">
      <t>ロウドウ</t>
    </rPh>
    <rPh sb="32" eb="34">
      <t>ジカン</t>
    </rPh>
    <rPh sb="34" eb="35">
      <t>セイ</t>
    </rPh>
    <rPh sb="38" eb="40">
      <t>ネンカン</t>
    </rPh>
    <rPh sb="43" eb="44">
      <t>ニチ</t>
    </rPh>
    <rPh sb="45" eb="47">
      <t>キュウジツ</t>
    </rPh>
    <phoneticPr fontId="3"/>
  </si>
  <si>
    <t>7：30～17：00（休憩90分）
休日：日曜日</t>
    <rPh sb="11" eb="13">
      <t>キュウケイ</t>
    </rPh>
    <rPh sb="15" eb="16">
      <t>フン</t>
    </rPh>
    <rPh sb="18" eb="20">
      <t>キュウジツ</t>
    </rPh>
    <rPh sb="21" eb="24">
      <t>ニチヨウビ</t>
    </rPh>
    <phoneticPr fontId="3"/>
  </si>
  <si>
    <t>0156-66-2547</t>
  </si>
  <si>
    <t>有限会社　佐々木自動車</t>
    <rPh sb="0" eb="2">
      <t>ユウゲン</t>
    </rPh>
    <rPh sb="2" eb="4">
      <t>カイシャ</t>
    </rPh>
    <rPh sb="5" eb="8">
      <t>ササキ</t>
    </rPh>
    <rPh sb="8" eb="11">
      <t>ジドウシャ</t>
    </rPh>
    <phoneticPr fontId="3"/>
  </si>
  <si>
    <t>22,5000～25,5000円
（時間外別途支給）</t>
    <rPh sb="15" eb="16">
      <t>エン</t>
    </rPh>
    <rPh sb="18" eb="21">
      <t>ジカンガイ</t>
    </rPh>
    <rPh sb="21" eb="23">
      <t>ベット</t>
    </rPh>
    <rPh sb="23" eb="25">
      <t>シキュウ</t>
    </rPh>
    <phoneticPr fontId="3"/>
  </si>
  <si>
    <t>商工会取りまとめ事業所
普通自動車運転免許、各種保険完備、要履歴書（返却しません）、年齢・性別不問</t>
    <rPh sb="0" eb="3">
      <t>ショウコウカイ</t>
    </rPh>
    <rPh sb="3" eb="4">
      <t>ト</t>
    </rPh>
    <rPh sb="8" eb="11">
      <t>ジギョウショ</t>
    </rPh>
    <rPh sb="12" eb="21">
      <t>フツウジドウシャウンテンメンキョ</t>
    </rPh>
    <rPh sb="22" eb="24">
      <t>カクシュ</t>
    </rPh>
    <rPh sb="24" eb="26">
      <t>ホケン</t>
    </rPh>
    <rPh sb="26" eb="28">
      <t>カンビ</t>
    </rPh>
    <rPh sb="29" eb="30">
      <t>ヨウ</t>
    </rPh>
    <rPh sb="30" eb="33">
      <t>リレキショ</t>
    </rPh>
    <rPh sb="34" eb="36">
      <t>ヘンキャク</t>
    </rPh>
    <rPh sb="42" eb="44">
      <t>ネンレイ</t>
    </rPh>
    <rPh sb="45" eb="47">
      <t>セイベツ</t>
    </rPh>
    <rPh sb="47" eb="49">
      <t>フモン</t>
    </rPh>
    <phoneticPr fontId="3"/>
  </si>
  <si>
    <t>Ｈ２９</t>
  </si>
  <si>
    <t>商工会とりまとめ事業所
車両系建設機械、大型自動車免許、けん引免許あればなお良、要履歴書・年齢・経験不問</t>
    <rPh sb="0" eb="3">
      <t>ショウコウカイ</t>
    </rPh>
    <rPh sb="8" eb="11">
      <t>ジギョウショ</t>
    </rPh>
    <rPh sb="12" eb="14">
      <t>シャリョウ</t>
    </rPh>
    <rPh sb="14" eb="15">
      <t>ケイ</t>
    </rPh>
    <rPh sb="15" eb="17">
      <t>ケンセツ</t>
    </rPh>
    <rPh sb="17" eb="19">
      <t>キカイ</t>
    </rPh>
    <rPh sb="20" eb="22">
      <t>オオガタ</t>
    </rPh>
    <rPh sb="22" eb="25">
      <t>ジドウシャ</t>
    </rPh>
    <rPh sb="25" eb="27">
      <t>メンキョ</t>
    </rPh>
    <rPh sb="30" eb="31">
      <t>イン</t>
    </rPh>
    <rPh sb="31" eb="33">
      <t>メンキョ</t>
    </rPh>
    <rPh sb="38" eb="39">
      <t>ヨ</t>
    </rPh>
    <rPh sb="40" eb="41">
      <t>ヨウ</t>
    </rPh>
    <rPh sb="41" eb="44">
      <t>リレキショ</t>
    </rPh>
    <rPh sb="45" eb="47">
      <t>ネンレイ</t>
    </rPh>
    <rPh sb="48" eb="50">
      <t>ケイケン</t>
    </rPh>
    <rPh sb="50" eb="52">
      <t>フモン</t>
    </rPh>
    <phoneticPr fontId="3"/>
  </si>
  <si>
    <t>商工会取りまとめ事業所
土木工事に関わる資格があればなお良、要履歴書・年齢・経験不問</t>
    <rPh sb="0" eb="3">
      <t>ショウコウカイ</t>
    </rPh>
    <rPh sb="3" eb="4">
      <t>ト</t>
    </rPh>
    <rPh sb="8" eb="11">
      <t>ジギョウショ</t>
    </rPh>
    <rPh sb="12" eb="14">
      <t>ドボク</t>
    </rPh>
    <rPh sb="14" eb="16">
      <t>コウジ</t>
    </rPh>
    <rPh sb="17" eb="18">
      <t>カカ</t>
    </rPh>
    <rPh sb="20" eb="22">
      <t>シカク</t>
    </rPh>
    <rPh sb="28" eb="29">
      <t>ヨ</t>
    </rPh>
    <rPh sb="30" eb="31">
      <t>ヨウ</t>
    </rPh>
    <rPh sb="31" eb="34">
      <t>リレキショ</t>
    </rPh>
    <rPh sb="35" eb="37">
      <t>ネンレイ</t>
    </rPh>
    <rPh sb="38" eb="40">
      <t>ケイケン</t>
    </rPh>
    <rPh sb="40" eb="42">
      <t>フモン</t>
    </rPh>
    <phoneticPr fontId="3"/>
  </si>
  <si>
    <t>1,500円～
※経験や保有資格に応じて給与へ反映いたします</t>
    <rPh sb="5" eb="6">
      <t>エン</t>
    </rPh>
    <rPh sb="9" eb="11">
      <t>ケイケン</t>
    </rPh>
    <rPh sb="12" eb="14">
      <t>ホユウ</t>
    </rPh>
    <rPh sb="14" eb="16">
      <t>シカク</t>
    </rPh>
    <rPh sb="17" eb="18">
      <t>オウ</t>
    </rPh>
    <rPh sb="20" eb="22">
      <t>キュウヨ</t>
    </rPh>
    <rPh sb="23" eb="25">
      <t>ハンエイ</t>
    </rPh>
    <phoneticPr fontId="3"/>
  </si>
  <si>
    <t>作業員（清掃員）、事務員、一般廃棄物・産業</t>
    <rPh sb="0" eb="3">
      <t>サギョウイン</t>
    </rPh>
    <rPh sb="4" eb="7">
      <t>セイソウイン</t>
    </rPh>
    <rPh sb="9" eb="12">
      <t>ジムイン</t>
    </rPh>
    <rPh sb="13" eb="15">
      <t>イッパン</t>
    </rPh>
    <rPh sb="15" eb="18">
      <t>ハイキブツ</t>
    </rPh>
    <rPh sb="19" eb="21">
      <t>サンギョウ</t>
    </rPh>
    <phoneticPr fontId="3"/>
  </si>
  <si>
    <t>2-14</t>
  </si>
  <si>
    <t>ワープロ２級
簿記３級</t>
    <rPh sb="5" eb="6">
      <t>キュウ</t>
    </rPh>
    <rPh sb="7" eb="9">
      <t>ボキ</t>
    </rPh>
    <rPh sb="10" eb="11">
      <t>キュウ</t>
    </rPh>
    <phoneticPr fontId="3"/>
  </si>
  <si>
    <t>河東郡鹿追町新町3丁目8</t>
    <rPh sb="0" eb="3">
      <t>カトウグン</t>
    </rPh>
    <rPh sb="3" eb="6">
      <t>シカオイチョウ</t>
    </rPh>
    <rPh sb="6" eb="8">
      <t>シンマチ</t>
    </rPh>
    <rPh sb="9" eb="11">
      <t>チョウメ</t>
    </rPh>
    <phoneticPr fontId="3"/>
  </si>
  <si>
    <t>沓澤　真由</t>
    <rPh sb="0" eb="2">
      <t>クツザワ</t>
    </rPh>
    <rPh sb="3" eb="5">
      <t>マユ</t>
    </rPh>
    <phoneticPr fontId="3"/>
  </si>
  <si>
    <t>3：45～4：00までに出勤　6：00終了（1.5時間程度）
休日：1カ月に6日まで（届出制・要相談）</t>
    <rPh sb="12" eb="14">
      <t>シュッキン</t>
    </rPh>
    <rPh sb="19" eb="21">
      <t>シュウリョウ</t>
    </rPh>
    <rPh sb="25" eb="27">
      <t>ジカン</t>
    </rPh>
    <rPh sb="27" eb="29">
      <t>テイド</t>
    </rPh>
    <rPh sb="31" eb="33">
      <t>キュウジツ</t>
    </rPh>
    <rPh sb="36" eb="37">
      <t>ゲツ</t>
    </rPh>
    <rPh sb="39" eb="40">
      <t>ニチ</t>
    </rPh>
    <rPh sb="43" eb="45">
      <t>トドケデ</t>
    </rPh>
    <rPh sb="45" eb="46">
      <t>セイ</t>
    </rPh>
    <rPh sb="47" eb="48">
      <t>ヨウ</t>
    </rPh>
    <rPh sb="48" eb="50">
      <t>ソウダン</t>
    </rPh>
    <phoneticPr fontId="3"/>
  </si>
  <si>
    <t>1,300～円</t>
    <rPh sb="6" eb="7">
      <t>エン</t>
    </rPh>
    <phoneticPr fontId="3"/>
  </si>
  <si>
    <t>7:30～17:00（休憩90分）、残業月平均30時間
休日：日曜日</t>
    <rPh sb="11" eb="13">
      <t>キュウケイ</t>
    </rPh>
    <rPh sb="15" eb="16">
      <t>フン</t>
    </rPh>
    <rPh sb="18" eb="20">
      <t>ザンギョウ</t>
    </rPh>
    <rPh sb="20" eb="23">
      <t>ツキヘイキン</t>
    </rPh>
    <rPh sb="25" eb="27">
      <t>ジカン</t>
    </rPh>
    <rPh sb="28" eb="30">
      <t>キュウジツ</t>
    </rPh>
    <rPh sb="31" eb="34">
      <t>ニチヨウビ</t>
    </rPh>
    <phoneticPr fontId="3"/>
  </si>
  <si>
    <t>商工会取りまとめ事業所、
普通自動車運転免許、土木施工管理技士等あればなお可</t>
    <rPh sb="13" eb="15">
      <t>フツウ</t>
    </rPh>
    <rPh sb="15" eb="18">
      <t>ジドウシャ</t>
    </rPh>
    <rPh sb="18" eb="20">
      <t>ウンテン</t>
    </rPh>
    <rPh sb="20" eb="22">
      <t>メンキョ</t>
    </rPh>
    <rPh sb="23" eb="25">
      <t>ドボク</t>
    </rPh>
    <rPh sb="25" eb="27">
      <t>セコウ</t>
    </rPh>
    <rPh sb="27" eb="29">
      <t>カンリ</t>
    </rPh>
    <rPh sb="29" eb="31">
      <t>ギシ</t>
    </rPh>
    <rPh sb="31" eb="32">
      <t>トウ</t>
    </rPh>
    <rPh sb="37" eb="38">
      <t>カ</t>
    </rPh>
    <phoneticPr fontId="3"/>
  </si>
  <si>
    <t>週休2日</t>
    <rPh sb="0" eb="2">
      <t>シュウキュウ</t>
    </rPh>
    <rPh sb="3" eb="4">
      <t>ヒ</t>
    </rPh>
    <phoneticPr fontId="3"/>
  </si>
  <si>
    <t>要履歴書・年齢・経験不問
普通自動車免許、土木l工事に関わる資格をお持ちの方歓迎
経験者優遇</t>
    <rPh sb="13" eb="15">
      <t>フツウ</t>
    </rPh>
    <rPh sb="15" eb="18">
      <t>ジドウシャ</t>
    </rPh>
    <rPh sb="18" eb="20">
      <t>メンキョ</t>
    </rPh>
    <rPh sb="21" eb="23">
      <t>ドボク</t>
    </rPh>
    <rPh sb="24" eb="26">
      <t>コウジ</t>
    </rPh>
    <rPh sb="27" eb="28">
      <t>カカ</t>
    </rPh>
    <rPh sb="30" eb="32">
      <t>シカク</t>
    </rPh>
    <rPh sb="34" eb="35">
      <t>モ</t>
    </rPh>
    <rPh sb="37" eb="38">
      <t>カタ</t>
    </rPh>
    <rPh sb="38" eb="40">
      <t>カンゲイ</t>
    </rPh>
    <rPh sb="41" eb="44">
      <t>ケイケンシャ</t>
    </rPh>
    <rPh sb="44" eb="46">
      <t>ユウグウ</t>
    </rPh>
    <phoneticPr fontId="3"/>
  </si>
  <si>
    <t>鹿追町北５線9-43</t>
    <rPh sb="3" eb="4">
      <t>キタ</t>
    </rPh>
    <rPh sb="5" eb="6">
      <t>セン</t>
    </rPh>
    <phoneticPr fontId="3"/>
  </si>
  <si>
    <t>商工会取りまとめ事業所、要履歴書、年齢・経験不問、大型免許【各免許取得貸付制度有】</t>
    <rPh sb="12" eb="13">
      <t>ヨウ</t>
    </rPh>
    <rPh sb="13" eb="16">
      <t>リレキショ</t>
    </rPh>
    <rPh sb="17" eb="19">
      <t>ネンレイ</t>
    </rPh>
    <rPh sb="20" eb="22">
      <t>ケイケン</t>
    </rPh>
    <rPh sb="22" eb="23">
      <t>フ</t>
    </rPh>
    <rPh sb="23" eb="24">
      <t>ト</t>
    </rPh>
    <rPh sb="25" eb="27">
      <t>オオガタ</t>
    </rPh>
    <rPh sb="27" eb="29">
      <t>メンキョ</t>
    </rPh>
    <rPh sb="30" eb="31">
      <t>カク</t>
    </rPh>
    <rPh sb="31" eb="33">
      <t>メンキョ</t>
    </rPh>
    <rPh sb="33" eb="35">
      <t>シュトク</t>
    </rPh>
    <rPh sb="35" eb="37">
      <t>カシツケ</t>
    </rPh>
    <rPh sb="37" eb="39">
      <t>セイド</t>
    </rPh>
    <rPh sb="39" eb="40">
      <t>アリ</t>
    </rPh>
    <phoneticPr fontId="3"/>
  </si>
  <si>
    <t>16時～23時までの3～6時間（要相談）、
休日：毎水曜日（他要相談）</t>
    <rPh sb="2" eb="3">
      <t>ジ</t>
    </rPh>
    <rPh sb="22" eb="24">
      <t>キュウジツ</t>
    </rPh>
    <rPh sb="25" eb="26">
      <t>マイ</t>
    </rPh>
    <rPh sb="26" eb="29">
      <t>スイヨウビ</t>
    </rPh>
    <rPh sb="30" eb="31">
      <t>ホカ</t>
    </rPh>
    <rPh sb="31" eb="32">
      <t>ヨウ</t>
    </rPh>
    <rPh sb="32" eb="34">
      <t>ソウダン</t>
    </rPh>
    <phoneticPr fontId="3"/>
  </si>
  <si>
    <t>4-1</t>
  </si>
  <si>
    <t>7:00～17:00、休日（日）</t>
    <rPh sb="14" eb="15">
      <t>キヒュウジツ</t>
    </rPh>
    <phoneticPr fontId="3"/>
  </si>
  <si>
    <t>一般内線業務・北電サービス店委託業務・電線にかかっている樹木の伐採・その他電気工事にかかる業務全般</t>
    <rPh sb="0" eb="2">
      <t>イッパン</t>
    </rPh>
    <rPh sb="2" eb="4">
      <t>ナイセン</t>
    </rPh>
    <rPh sb="4" eb="6">
      <t>ギョウム</t>
    </rPh>
    <rPh sb="7" eb="9">
      <t>ホクデン</t>
    </rPh>
    <rPh sb="13" eb="14">
      <t>ミセ</t>
    </rPh>
    <rPh sb="14" eb="16">
      <t>イタク</t>
    </rPh>
    <rPh sb="16" eb="18">
      <t>ギョウム</t>
    </rPh>
    <rPh sb="19" eb="21">
      <t>デンセン</t>
    </rPh>
    <rPh sb="28" eb="30">
      <t>ジュモク</t>
    </rPh>
    <rPh sb="31" eb="33">
      <t>バッサイ</t>
    </rPh>
    <rPh sb="36" eb="37">
      <t>タ</t>
    </rPh>
    <rPh sb="37" eb="39">
      <t>デンキ</t>
    </rPh>
    <rPh sb="39" eb="41">
      <t>コウジ</t>
    </rPh>
    <rPh sb="45" eb="47">
      <t>ギョウム</t>
    </rPh>
    <rPh sb="47" eb="49">
      <t>ゼンパン</t>
    </rPh>
    <phoneticPr fontId="3"/>
  </si>
  <si>
    <t>村山　隆重</t>
    <rPh sb="0" eb="2">
      <t>ムラヤマ</t>
    </rPh>
    <rPh sb="3" eb="4">
      <t>タカシ</t>
    </rPh>
    <rPh sb="4" eb="5">
      <t>シゲ</t>
    </rPh>
    <phoneticPr fontId="3"/>
  </si>
  <si>
    <t>8：00～17：0
【休日　日曜日、第2・第4土曜日、年末年始、GW、お盆　他】</t>
    <rPh sb="36" eb="37">
      <t>ボン</t>
    </rPh>
    <rPh sb="38" eb="39">
      <t>ホカ</t>
    </rPh>
    <phoneticPr fontId="3"/>
  </si>
  <si>
    <t>日中・パートタイム</t>
    <rPh sb="0" eb="2">
      <t>ニッチュウ</t>
    </rPh>
    <phoneticPr fontId="3"/>
  </si>
  <si>
    <t xml:space="preserve">
【必要な資格】普通自動車運転免許、第２種電気工事士
要履歴書・電気工事士経験1年以上
</t>
    <rPh sb="2" eb="4">
      <t>ヒツヨウ</t>
    </rPh>
    <rPh sb="5" eb="7">
      <t>シカク</t>
    </rPh>
    <rPh sb="8" eb="10">
      <t>フツウ</t>
    </rPh>
    <rPh sb="10" eb="13">
      <t>ジドウシャ</t>
    </rPh>
    <rPh sb="13" eb="15">
      <t>ウンテン</t>
    </rPh>
    <rPh sb="15" eb="17">
      <t>メンキョ</t>
    </rPh>
    <rPh sb="18" eb="19">
      <t>ダイ</t>
    </rPh>
    <rPh sb="20" eb="21">
      <t>シュ</t>
    </rPh>
    <rPh sb="21" eb="23">
      <t>デンキ</t>
    </rPh>
    <rPh sb="23" eb="25">
      <t>コウジ</t>
    </rPh>
    <rPh sb="25" eb="26">
      <t>シ</t>
    </rPh>
    <rPh sb="28" eb="29">
      <t>ヨウ</t>
    </rPh>
    <rPh sb="29" eb="32">
      <t>リレキショ</t>
    </rPh>
    <rPh sb="33" eb="35">
      <t>デンキ</t>
    </rPh>
    <rPh sb="35" eb="37">
      <t>コウジ</t>
    </rPh>
    <rPh sb="37" eb="38">
      <t>シ</t>
    </rPh>
    <rPh sb="38" eb="40">
      <t>ケイケン</t>
    </rPh>
    <rPh sb="41" eb="44">
      <t>ネンイジョウ</t>
    </rPh>
    <phoneticPr fontId="3"/>
  </si>
  <si>
    <t>調理師・調理補助・フロント・配膳サービスなど</t>
    <rPh sb="0" eb="3">
      <t>チョウリシ</t>
    </rPh>
    <rPh sb="4" eb="6">
      <t>チョウリ</t>
    </rPh>
    <rPh sb="6" eb="8">
      <t>ホジョ</t>
    </rPh>
    <rPh sb="14" eb="16">
      <t>ハイゼン</t>
    </rPh>
    <phoneticPr fontId="3"/>
  </si>
  <si>
    <t>日給月給制
日給8,000円～12,000円
(試用期間有・現場により変動）</t>
    <rPh sb="0" eb="2">
      <t>ニッキュウ</t>
    </rPh>
    <rPh sb="2" eb="4">
      <t>ゲッキュウ</t>
    </rPh>
    <rPh sb="4" eb="5">
      <t>セイ</t>
    </rPh>
    <rPh sb="6" eb="8">
      <t>ニッキュウ</t>
    </rPh>
    <rPh sb="13" eb="14">
      <t>エン</t>
    </rPh>
    <rPh sb="21" eb="22">
      <t>エン</t>
    </rPh>
    <rPh sb="24" eb="26">
      <t>シヨウ</t>
    </rPh>
    <rPh sb="26" eb="28">
      <t>キカン</t>
    </rPh>
    <rPh sb="28" eb="29">
      <t>アリ</t>
    </rPh>
    <rPh sb="30" eb="32">
      <t>ゲンバ</t>
    </rPh>
    <rPh sb="35" eb="37">
      <t>ヘンドウ</t>
    </rPh>
    <phoneticPr fontId="3"/>
  </si>
  <si>
    <t>・普通自動車運転免許</t>
  </si>
  <si>
    <t>7:00～21:00　
（フルタイムは実働8時間、パートは6.5時間）</t>
    <rPh sb="19" eb="21">
      <t>ジツドウ</t>
    </rPh>
    <rPh sb="22" eb="24">
      <t>ジカン</t>
    </rPh>
    <rPh sb="32" eb="34">
      <t>ジカン</t>
    </rPh>
    <phoneticPr fontId="3"/>
  </si>
  <si>
    <t>210,000円</t>
    <rPh sb="7" eb="8">
      <t>エン</t>
    </rPh>
    <phoneticPr fontId="3"/>
  </si>
  <si>
    <t>商工会取りまとめ事業所
住み込み可、通勤可（通勤手当有り）※事前にご連絡いただき履歴書をご持参ください</t>
    <rPh sb="0" eb="3">
      <t>ショウコウカイ</t>
    </rPh>
    <rPh sb="3" eb="4">
      <t>ト</t>
    </rPh>
    <rPh sb="8" eb="11">
      <t>ジギョウショ</t>
    </rPh>
    <rPh sb="12" eb="13">
      <t>ス</t>
    </rPh>
    <rPh sb="14" eb="15">
      <t>コ</t>
    </rPh>
    <rPh sb="16" eb="17">
      <t>カ</t>
    </rPh>
    <rPh sb="18" eb="20">
      <t>ツウキン</t>
    </rPh>
    <rPh sb="20" eb="21">
      <t>カ</t>
    </rPh>
    <rPh sb="22" eb="24">
      <t>ツウキン</t>
    </rPh>
    <rPh sb="24" eb="26">
      <t>テアテ</t>
    </rPh>
    <rPh sb="26" eb="27">
      <t>アリ</t>
    </rPh>
    <rPh sb="30" eb="32">
      <t>ジゼン</t>
    </rPh>
    <rPh sb="34" eb="36">
      <t>レンラク</t>
    </rPh>
    <rPh sb="40" eb="43">
      <t>リレキショ</t>
    </rPh>
    <rPh sb="45" eb="47">
      <t>ジサン</t>
    </rPh>
    <phoneticPr fontId="3"/>
  </si>
  <si>
    <t>〈正社員〉
土木工事施工管理技士
（土木工事施工管理全般の業務）</t>
    <rPh sb="1" eb="4">
      <t>セイシャイン</t>
    </rPh>
    <rPh sb="6" eb="8">
      <t>ドボク</t>
    </rPh>
    <rPh sb="8" eb="10">
      <t>コウジ</t>
    </rPh>
    <rPh sb="10" eb="12">
      <t>セコウ</t>
    </rPh>
    <rPh sb="12" eb="14">
      <t>カンリ</t>
    </rPh>
    <rPh sb="14" eb="16">
      <t>ギシ</t>
    </rPh>
    <rPh sb="18" eb="20">
      <t>ドボク</t>
    </rPh>
    <rPh sb="20" eb="22">
      <t>コウジ</t>
    </rPh>
    <rPh sb="22" eb="24">
      <t>セコウ</t>
    </rPh>
    <rPh sb="24" eb="26">
      <t>カンリ</t>
    </rPh>
    <rPh sb="26" eb="28">
      <t>ゼンパン</t>
    </rPh>
    <rPh sb="29" eb="31">
      <t>ギョウム</t>
    </rPh>
    <phoneticPr fontId="3"/>
  </si>
  <si>
    <t>2-15</t>
  </si>
  <si>
    <t>08-0212</t>
  </si>
  <si>
    <t>道の駅　しかおい直売会</t>
  </si>
  <si>
    <t>8：30～17：30の間でシフト制（夏季・冬季で多少変動あり）　勤務時間については応相談（午前のみ、午後のみでもOK）</t>
    <rPh sb="11" eb="12">
      <t>アイダ</t>
    </rPh>
    <rPh sb="16" eb="17">
      <t>セイ</t>
    </rPh>
    <rPh sb="18" eb="20">
      <t>カキ</t>
    </rPh>
    <rPh sb="21" eb="23">
      <t>トウキ</t>
    </rPh>
    <rPh sb="24" eb="26">
      <t>タショウ</t>
    </rPh>
    <rPh sb="26" eb="28">
      <t>ヘンドウ</t>
    </rPh>
    <rPh sb="32" eb="34">
      <t>キンム</t>
    </rPh>
    <rPh sb="34" eb="36">
      <t>ジカン</t>
    </rPh>
    <rPh sb="41" eb="44">
      <t>オウソウダン</t>
    </rPh>
    <rPh sb="45" eb="47">
      <t>ゴゼン</t>
    </rPh>
    <rPh sb="50" eb="52">
      <t>ゴゴ</t>
    </rPh>
    <phoneticPr fontId="3"/>
  </si>
  <si>
    <t>・高校教員免許（社会科？）</t>
    <rPh sb="1" eb="3">
      <t>コウコウ</t>
    </rPh>
    <rPh sb="3" eb="5">
      <t>キョウイン</t>
    </rPh>
    <rPh sb="5" eb="7">
      <t>メンキョ</t>
    </rPh>
    <rPh sb="8" eb="11">
      <t>シャカイカ</t>
    </rPh>
    <phoneticPr fontId="3"/>
  </si>
  <si>
    <t>①正社員　147,000円
②パート　　870円～、
　　　土日は920円～</t>
    <rPh sb="1" eb="4">
      <t>セイシャイン</t>
    </rPh>
    <rPh sb="12" eb="13">
      <t>エン</t>
    </rPh>
    <rPh sb="23" eb="24">
      <t>エン</t>
    </rPh>
    <rPh sb="30" eb="32">
      <t>ドニチ</t>
    </rPh>
    <rPh sb="36" eb="37">
      <t>エン</t>
    </rPh>
    <phoneticPr fontId="3"/>
  </si>
  <si>
    <t>5-3</t>
  </si>
  <si>
    <t>8：30～17：30　休憩60分
休日：土・日</t>
    <rPh sb="11" eb="13">
      <t>キュウケイ</t>
    </rPh>
    <rPh sb="15" eb="16">
      <t>プン</t>
    </rPh>
    <rPh sb="17" eb="19">
      <t>キュウジツ</t>
    </rPh>
    <rPh sb="20" eb="21">
      <t>ツチ</t>
    </rPh>
    <rPh sb="22" eb="23">
      <t>ヒ</t>
    </rPh>
    <phoneticPr fontId="3"/>
  </si>
  <si>
    <t>商工会取りまとめ事業所
正社員についてはパソコン操作あり（ワード・エクセル）</t>
    <rPh sb="0" eb="3">
      <t>ショウコウカイ</t>
    </rPh>
    <rPh sb="3" eb="4">
      <t>ト</t>
    </rPh>
    <rPh sb="8" eb="11">
      <t>ジギョウショ</t>
    </rPh>
    <rPh sb="12" eb="15">
      <t>セイシャイン</t>
    </rPh>
    <rPh sb="24" eb="26">
      <t>ソウサ</t>
    </rPh>
    <phoneticPr fontId="3"/>
  </si>
  <si>
    <t>肉牛の飼養管理（主にショベルによる徐糞作業）</t>
    <rPh sb="0" eb="1">
      <t>ニク</t>
    </rPh>
    <rPh sb="1" eb="2">
      <t>ウシ</t>
    </rPh>
    <rPh sb="3" eb="5">
      <t>シヨウ</t>
    </rPh>
    <rPh sb="5" eb="7">
      <t>カンリ</t>
    </rPh>
    <rPh sb="8" eb="9">
      <t>オモ</t>
    </rPh>
    <rPh sb="17" eb="18">
      <t>ジョ</t>
    </rPh>
    <rPh sb="18" eb="19">
      <t>フン</t>
    </rPh>
    <rPh sb="19" eb="21">
      <t>サギョウ</t>
    </rPh>
    <phoneticPr fontId="3"/>
  </si>
  <si>
    <t>17万円以上</t>
    <rPh sb="2" eb="4">
      <t>マンエン</t>
    </rPh>
    <rPh sb="4" eb="6">
      <t>イジョウ</t>
    </rPh>
    <phoneticPr fontId="3"/>
  </si>
  <si>
    <t>7：30～17：00（休憩1時間半）
休日：4週5休、盆、年始</t>
    <rPh sb="11" eb="13">
      <t>キュウケイ</t>
    </rPh>
    <rPh sb="14" eb="17">
      <t>ジカンハン</t>
    </rPh>
    <rPh sb="19" eb="21">
      <t>キュウジツ</t>
    </rPh>
    <rPh sb="23" eb="24">
      <t>シュウ</t>
    </rPh>
    <rPh sb="25" eb="26">
      <t>キュウ</t>
    </rPh>
    <rPh sb="27" eb="28">
      <t>ボン</t>
    </rPh>
    <rPh sb="29" eb="31">
      <t>ネンシ</t>
    </rPh>
    <phoneticPr fontId="3"/>
  </si>
  <si>
    <t>新津・高橋</t>
    <rPh sb="0" eb="2">
      <t>ニイツ</t>
    </rPh>
    <rPh sb="3" eb="5">
      <t>タカハシ</t>
    </rPh>
    <phoneticPr fontId="3"/>
  </si>
  <si>
    <t>製造補助・販売</t>
    <rPh sb="0" eb="2">
      <t>セイゾウ</t>
    </rPh>
    <rPh sb="2" eb="4">
      <t>ホジョ</t>
    </rPh>
    <rPh sb="5" eb="7">
      <t>ハンバイ</t>
    </rPh>
    <phoneticPr fontId="3"/>
  </si>
  <si>
    <t>株式会社　ブラザーズファーム髙橋</t>
    <rPh sb="0" eb="4">
      <t>カブシキガイシャ</t>
    </rPh>
    <phoneticPr fontId="3"/>
  </si>
  <si>
    <t>2-16</t>
  </si>
  <si>
    <t>2022.8.19</t>
  </si>
  <si>
    <t>河東郡鹿追町上幌内4線北2番地１</t>
    <rPh sb="0" eb="3">
      <t>カトウグン</t>
    </rPh>
    <rPh sb="3" eb="6">
      <t>シカオイチョウ</t>
    </rPh>
    <phoneticPr fontId="3"/>
  </si>
  <si>
    <t>菅原雄一郎</t>
    <rPh sb="2" eb="5">
      <t>ユウイチロウ</t>
    </rPh>
    <phoneticPr fontId="3"/>
  </si>
  <si>
    <t>7-4</t>
  </si>
  <si>
    <t>農産物（馬鈴薯・小麦・てん菜・大豆・小豆・加工用キャベツ・大根・いちご苗・そば等）の生産・管理・加工に関わる作業全般</t>
    <rPh sb="0" eb="3">
      <t>ノウサンブツ</t>
    </rPh>
    <rPh sb="4" eb="7">
      <t>バレイショ</t>
    </rPh>
    <rPh sb="8" eb="10">
      <t>コムギ</t>
    </rPh>
    <rPh sb="13" eb="14">
      <t>サイ</t>
    </rPh>
    <rPh sb="15" eb="17">
      <t>ダイズ</t>
    </rPh>
    <rPh sb="18" eb="20">
      <t>ショウズ</t>
    </rPh>
    <rPh sb="21" eb="23">
      <t>カコウ</t>
    </rPh>
    <rPh sb="23" eb="24">
      <t>ヨウ</t>
    </rPh>
    <rPh sb="29" eb="31">
      <t>ダイコン</t>
    </rPh>
    <rPh sb="35" eb="36">
      <t>ナエ</t>
    </rPh>
    <rPh sb="39" eb="40">
      <t>ナド</t>
    </rPh>
    <rPh sb="42" eb="44">
      <t>セイサン</t>
    </rPh>
    <rPh sb="45" eb="47">
      <t>カンリ</t>
    </rPh>
    <rPh sb="48" eb="50">
      <t>カコウ</t>
    </rPh>
    <rPh sb="51" eb="52">
      <t>カカ</t>
    </rPh>
    <rPh sb="54" eb="56">
      <t>サギョウ</t>
    </rPh>
    <rPh sb="56" eb="58">
      <t>ゼンパン</t>
    </rPh>
    <phoneticPr fontId="3"/>
  </si>
  <si>
    <t>令和3年4月1日～
令和4年11月頃まで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6" eb="17">
      <t>ガツ</t>
    </rPh>
    <rPh sb="17" eb="18">
      <t>コロ</t>
    </rPh>
    <phoneticPr fontId="3"/>
  </si>
  <si>
    <t>4-21</t>
  </si>
  <si>
    <t>古橋　和久</t>
    <rPh sb="0" eb="2">
      <t>フルハシ</t>
    </rPh>
    <rPh sb="3" eb="4">
      <t>カズ</t>
    </rPh>
    <rPh sb="4" eb="5">
      <t>ヒサ</t>
    </rPh>
    <phoneticPr fontId="3"/>
  </si>
  <si>
    <t>2-17</t>
  </si>
  <si>
    <t>河東郡鹿追町新町3丁目33番地</t>
    <rPh sb="0" eb="3">
      <t>カトウグン</t>
    </rPh>
    <rPh sb="3" eb="6">
      <t>シカオイチョウ</t>
    </rPh>
    <rPh sb="6" eb="8">
      <t>シンマチ</t>
    </rPh>
    <rPh sb="9" eb="11">
      <t>チョウメ</t>
    </rPh>
    <rPh sb="13" eb="15">
      <t>バンチ</t>
    </rPh>
    <phoneticPr fontId="3"/>
  </si>
  <si>
    <t>野村</t>
    <rPh sb="0" eb="2">
      <t>ノムラ</t>
    </rPh>
    <phoneticPr fontId="3"/>
  </si>
  <si>
    <t>180,000円</t>
    <rPh sb="7" eb="8">
      <t>エン</t>
    </rPh>
    <phoneticPr fontId="3"/>
  </si>
  <si>
    <t>2019.6.17</t>
  </si>
  <si>
    <t>3-21</t>
  </si>
  <si>
    <t>&lt;正社員&gt;葬祭業、火葬場、タイヤ修理</t>
    <rPh sb="1" eb="4">
      <t>セイシャイン</t>
    </rPh>
    <rPh sb="5" eb="7">
      <t>ソウサイ</t>
    </rPh>
    <rPh sb="7" eb="8">
      <t>ギョウ</t>
    </rPh>
    <rPh sb="9" eb="12">
      <t>カソウバ</t>
    </rPh>
    <rPh sb="16" eb="18">
      <t>シュウリ</t>
    </rPh>
    <phoneticPr fontId="3"/>
  </si>
  <si>
    <t>　求職管理簿</t>
    <rPh sb="1" eb="3">
      <t>キュウショク</t>
    </rPh>
    <rPh sb="3" eb="5">
      <t>カンリ</t>
    </rPh>
    <rPh sb="5" eb="6">
      <t>ボ</t>
    </rPh>
    <phoneticPr fontId="3"/>
  </si>
  <si>
    <t>求職者</t>
    <rPh sb="0" eb="2">
      <t>キュウショク</t>
    </rPh>
    <rPh sb="2" eb="3">
      <t>シャ</t>
    </rPh>
    <phoneticPr fontId="3"/>
  </si>
  <si>
    <t>鹿追町笹川北９線１２－１</t>
    <rPh sb="0" eb="3">
      <t>シカオイチョウ</t>
    </rPh>
    <rPh sb="3" eb="5">
      <t>ササガワ</t>
    </rPh>
    <rPh sb="5" eb="6">
      <t>キタ</t>
    </rPh>
    <rPh sb="7" eb="8">
      <t>セン</t>
    </rPh>
    <phoneticPr fontId="3"/>
  </si>
  <si>
    <t>・普通自動車運転免許
・大型２種自動車免許
・大型特殊</t>
    <rPh sb="1" eb="3">
      <t>フツウ</t>
    </rPh>
    <rPh sb="3" eb="6">
      <t>ジドウシャ</t>
    </rPh>
    <rPh sb="6" eb="8">
      <t>ウンテン</t>
    </rPh>
    <rPh sb="8" eb="10">
      <t>メンキョ</t>
    </rPh>
    <phoneticPr fontId="3"/>
  </si>
  <si>
    <t>受付
年月日</t>
    <rPh sb="0" eb="2">
      <t>ウケツケ</t>
    </rPh>
    <rPh sb="3" eb="6">
      <t>ネンガッピ</t>
    </rPh>
    <phoneticPr fontId="3"/>
  </si>
  <si>
    <t>氏名</t>
    <rPh sb="0" eb="2">
      <t>シメイ</t>
    </rPh>
    <phoneticPr fontId="3"/>
  </si>
  <si>
    <t>鹿追町南町2丁目69番地１</t>
    <rPh sb="0" eb="3">
      <t>シカオイチョウ</t>
    </rPh>
    <rPh sb="3" eb="4">
      <t>ミナミ</t>
    </rPh>
    <rPh sb="4" eb="5">
      <t>マチ</t>
    </rPh>
    <rPh sb="6" eb="8">
      <t>チョウメ</t>
    </rPh>
    <rPh sb="10" eb="12">
      <t>バンチ</t>
    </rPh>
    <phoneticPr fontId="3"/>
  </si>
  <si>
    <t>休日</t>
    <rPh sb="0" eb="2">
      <t>キュウジツ</t>
    </rPh>
    <phoneticPr fontId="3"/>
  </si>
  <si>
    <t>普通自動車運転免許</t>
  </si>
  <si>
    <t>紹介年月日</t>
    <rPh sb="0" eb="2">
      <t>ショウカイ</t>
    </rPh>
    <rPh sb="2" eb="5">
      <t>ネンガッピ</t>
    </rPh>
    <phoneticPr fontId="3"/>
  </si>
  <si>
    <t>1,010円～</t>
    <rPh sb="5" eb="6">
      <t>エン</t>
    </rPh>
    <phoneticPr fontId="3"/>
  </si>
  <si>
    <t>求人登録№</t>
    <rPh sb="0" eb="2">
      <t>キュウジン</t>
    </rPh>
    <rPh sb="2" eb="4">
      <t>トウロク</t>
    </rPh>
    <phoneticPr fontId="3"/>
  </si>
  <si>
    <t>上村　政浩</t>
  </si>
  <si>
    <t>6-2</t>
  </si>
  <si>
    <t>求人者の氏名・名称</t>
    <rPh sb="0" eb="3">
      <t>キュウジンシャ</t>
    </rPh>
    <rPh sb="4" eb="6">
      <t>シメイ</t>
    </rPh>
    <rPh sb="7" eb="9">
      <t>メイショウ</t>
    </rPh>
    <phoneticPr fontId="3"/>
  </si>
  <si>
    <t>3-1</t>
  </si>
  <si>
    <t>笠羽</t>
    <rPh sb="0" eb="2">
      <t>カサバ</t>
    </rPh>
    <phoneticPr fontId="3"/>
  </si>
  <si>
    <t/>
  </si>
  <si>
    <t>鹿追町元町4丁目9番地2</t>
    <rPh sb="0" eb="3">
      <t>シカオイチョウ</t>
    </rPh>
    <rPh sb="3" eb="5">
      <t>モトマチ</t>
    </rPh>
    <rPh sb="6" eb="8">
      <t>チョウメ</t>
    </rPh>
    <rPh sb="9" eb="11">
      <t>バンチ</t>
    </rPh>
    <phoneticPr fontId="3"/>
  </si>
  <si>
    <t>令和3年9月1日～
令和4年3月31日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3"/>
  </si>
  <si>
    <t>大滝　朝美</t>
    <rPh sb="0" eb="2">
      <t>オオタキ</t>
    </rPh>
    <rPh sb="3" eb="4">
      <t>アサ</t>
    </rPh>
    <rPh sb="4" eb="5">
      <t>ミ</t>
    </rPh>
    <phoneticPr fontId="3"/>
  </si>
  <si>
    <t>1名</t>
    <rPh sb="1" eb="2">
      <t>メイ</t>
    </rPh>
    <phoneticPr fontId="3"/>
  </si>
  <si>
    <t>週休２日以上</t>
    <rPh sb="0" eb="2">
      <t>シュウキュウ</t>
    </rPh>
    <rPh sb="3" eb="4">
      <t>ヒ</t>
    </rPh>
    <rPh sb="4" eb="6">
      <t>イジョウ</t>
    </rPh>
    <phoneticPr fontId="3"/>
  </si>
  <si>
    <t>食事処すぽっと</t>
    <rPh sb="0" eb="2">
      <t>ショクジ</t>
    </rPh>
    <rPh sb="2" eb="3">
      <t>ドコロ</t>
    </rPh>
    <phoneticPr fontId="3"/>
  </si>
  <si>
    <t>7：00～17：00　休憩90分（昼60分＋午前と午後に各15分）
残業：月平均30時間
休日：土・日・年末年始</t>
    <rPh sb="11" eb="13">
      <t>キュウケイ</t>
    </rPh>
    <rPh sb="15" eb="16">
      <t>フン</t>
    </rPh>
    <rPh sb="17" eb="18">
      <t>ヒル</t>
    </rPh>
    <rPh sb="20" eb="21">
      <t>フン</t>
    </rPh>
    <rPh sb="22" eb="24">
      <t>ゴゼン</t>
    </rPh>
    <rPh sb="25" eb="27">
      <t>ゴゴ</t>
    </rPh>
    <rPh sb="28" eb="29">
      <t>カク</t>
    </rPh>
    <rPh sb="31" eb="32">
      <t>フン</t>
    </rPh>
    <rPh sb="34" eb="36">
      <t>ザンギョウ</t>
    </rPh>
    <rPh sb="37" eb="38">
      <t>ツキ</t>
    </rPh>
    <rPh sb="38" eb="40">
      <t>ヘイキン</t>
    </rPh>
    <rPh sb="42" eb="44">
      <t>ジカン</t>
    </rPh>
    <rPh sb="45" eb="47">
      <t>キュウジツ</t>
    </rPh>
    <rPh sb="48" eb="49">
      <t>ド</t>
    </rPh>
    <rPh sb="50" eb="51">
      <t>ニチ</t>
    </rPh>
    <rPh sb="52" eb="54">
      <t>ネンマツ</t>
    </rPh>
    <rPh sb="54" eb="56">
      <t>ネンシ</t>
    </rPh>
    <phoneticPr fontId="3"/>
  </si>
  <si>
    <t>900円～1,180円</t>
    <rPh sb="3" eb="4">
      <t>エン</t>
    </rPh>
    <rPh sb="10" eb="11">
      <t>エン</t>
    </rPh>
    <phoneticPr fontId="3"/>
  </si>
  <si>
    <t>まつもと薬局しかおい店</t>
    <rPh sb="4" eb="6">
      <t>ヤッキョク</t>
    </rPh>
    <rPh sb="10" eb="11">
      <t>テン</t>
    </rPh>
    <phoneticPr fontId="3"/>
  </si>
  <si>
    <t>高校卒以上、パソコン入力可能な方、
※雇用期間終了後、条件付きで更新あり
※2ｋｍ以上で通勤手当支給
バス：（上限55,000円）
自動車等：通勤距離に応じた所定額支給</t>
    <rPh sb="0" eb="3">
      <t>コウコウソツ</t>
    </rPh>
    <rPh sb="3" eb="5">
      <t>イジョウ</t>
    </rPh>
    <rPh sb="10" eb="12">
      <t>ニュウリョク</t>
    </rPh>
    <rPh sb="12" eb="14">
      <t>カノウ</t>
    </rPh>
    <rPh sb="15" eb="16">
      <t>カタ</t>
    </rPh>
    <rPh sb="19" eb="21">
      <t>コヨウ</t>
    </rPh>
    <rPh sb="21" eb="23">
      <t>キカン</t>
    </rPh>
    <rPh sb="23" eb="26">
      <t>シュウリョウゴ</t>
    </rPh>
    <rPh sb="27" eb="30">
      <t>ジョウケンツ</t>
    </rPh>
    <rPh sb="32" eb="34">
      <t>コウシン</t>
    </rPh>
    <rPh sb="41" eb="43">
      <t>イジョウ</t>
    </rPh>
    <rPh sb="44" eb="46">
      <t>ツウキン</t>
    </rPh>
    <rPh sb="46" eb="48">
      <t>テアテ</t>
    </rPh>
    <rPh sb="48" eb="50">
      <t>シキュウ</t>
    </rPh>
    <rPh sb="55" eb="57">
      <t>ジョウゲン</t>
    </rPh>
    <rPh sb="63" eb="64">
      <t>エン</t>
    </rPh>
    <rPh sb="66" eb="69">
      <t>ジドウシャ</t>
    </rPh>
    <rPh sb="69" eb="70">
      <t>トウ</t>
    </rPh>
    <rPh sb="71" eb="73">
      <t>ツウキン</t>
    </rPh>
    <rPh sb="73" eb="75">
      <t>キョリ</t>
    </rPh>
    <rPh sb="76" eb="77">
      <t>オウ</t>
    </rPh>
    <rPh sb="79" eb="81">
      <t>ショテイ</t>
    </rPh>
    <rPh sb="81" eb="82">
      <t>ガク</t>
    </rPh>
    <rPh sb="82" eb="84">
      <t>シキュウ</t>
    </rPh>
    <phoneticPr fontId="3"/>
  </si>
  <si>
    <t>鹿追町笹川北6戦7-18</t>
    <rPh sb="0" eb="3">
      <t>シカオイチョウ</t>
    </rPh>
    <rPh sb="3" eb="5">
      <t>ササガワ</t>
    </rPh>
    <rPh sb="5" eb="6">
      <t>キタ</t>
    </rPh>
    <rPh sb="7" eb="8">
      <t>セン</t>
    </rPh>
    <phoneticPr fontId="3"/>
  </si>
  <si>
    <t>女</t>
    <rPh sb="0" eb="1">
      <t>オンナ</t>
    </rPh>
    <phoneticPr fontId="3"/>
  </si>
  <si>
    <t>9：00～12：00
（休日：土曜・日曜日）</t>
    <rPh sb="12" eb="14">
      <t>キュウジツ</t>
    </rPh>
    <rPh sb="15" eb="17">
      <t>ドヨウ</t>
    </rPh>
    <rPh sb="18" eb="20">
      <t>ニチヨウ</t>
    </rPh>
    <rPh sb="20" eb="21">
      <t>ヒ</t>
    </rPh>
    <phoneticPr fontId="3"/>
  </si>
  <si>
    <t>事務職</t>
    <rPh sb="0" eb="2">
      <t>ジム</t>
    </rPh>
    <rPh sb="2" eb="3">
      <t>ショク</t>
    </rPh>
    <phoneticPr fontId="3"/>
  </si>
  <si>
    <t>扶養の範囲内</t>
    <rPh sb="0" eb="2">
      <t>フヨウ</t>
    </rPh>
    <rPh sb="3" eb="6">
      <t>ハンイナイ</t>
    </rPh>
    <phoneticPr fontId="3"/>
  </si>
  <si>
    <t>二階堂　南</t>
    <rPh sb="0" eb="3">
      <t>ニカイドウ</t>
    </rPh>
    <rPh sb="4" eb="5">
      <t>ミナミ</t>
    </rPh>
    <phoneticPr fontId="3"/>
  </si>
  <si>
    <t>静岡県富士市本町１０－２０－２０１</t>
    <rPh sb="0" eb="3">
      <t>シズオカケン</t>
    </rPh>
    <rPh sb="3" eb="6">
      <t>フジシ</t>
    </rPh>
    <rPh sb="6" eb="8">
      <t>ホンマチ</t>
    </rPh>
    <phoneticPr fontId="3"/>
  </si>
  <si>
    <t>0156-66-2685</t>
  </si>
  <si>
    <t>無</t>
    <rPh sb="0" eb="1">
      <t>ナ</t>
    </rPh>
    <phoneticPr fontId="3"/>
  </si>
  <si>
    <t>商工会取りまとめ事業所
パート：要履歴書（顔写真付）年齢・経験不問
アルバイト：高校生可・要履歴書（顔写真付）</t>
    <rPh sb="0" eb="3">
      <t>ショウコウカイ</t>
    </rPh>
    <rPh sb="3" eb="4">
      <t>ト</t>
    </rPh>
    <rPh sb="8" eb="11">
      <t>ジギョウショ</t>
    </rPh>
    <rPh sb="16" eb="17">
      <t>ヨウ</t>
    </rPh>
    <rPh sb="17" eb="20">
      <t>リレキショ</t>
    </rPh>
    <rPh sb="21" eb="22">
      <t>カオ</t>
    </rPh>
    <rPh sb="22" eb="24">
      <t>シャシン</t>
    </rPh>
    <rPh sb="24" eb="25">
      <t>ツ</t>
    </rPh>
    <rPh sb="26" eb="28">
      <t>ネンレイ</t>
    </rPh>
    <rPh sb="29" eb="31">
      <t>ケイケン</t>
    </rPh>
    <rPh sb="31" eb="33">
      <t>フモン</t>
    </rPh>
    <rPh sb="40" eb="43">
      <t>コウコウセイ</t>
    </rPh>
    <rPh sb="43" eb="44">
      <t>カ</t>
    </rPh>
    <rPh sb="45" eb="46">
      <t>ヨウ</t>
    </rPh>
    <rPh sb="46" eb="49">
      <t>リレキショ</t>
    </rPh>
    <rPh sb="50" eb="51">
      <t>カオ</t>
    </rPh>
    <rPh sb="51" eb="53">
      <t>シャシン</t>
    </rPh>
    <rPh sb="53" eb="54">
      <t>ツ</t>
    </rPh>
    <phoneticPr fontId="3"/>
  </si>
  <si>
    <t>080-4473-2373</t>
  </si>
  <si>
    <t>10：00～17：00（シフト・勤務時間は要相談）
休日：火曜日</t>
    <rPh sb="16" eb="18">
      <t>キンム</t>
    </rPh>
    <rPh sb="18" eb="20">
      <t>ジカン</t>
    </rPh>
    <rPh sb="21" eb="22">
      <t>ヨウ</t>
    </rPh>
    <rPh sb="22" eb="24">
      <t>ソウダン</t>
    </rPh>
    <rPh sb="26" eb="28">
      <t>キュウジツ</t>
    </rPh>
    <rPh sb="29" eb="32">
      <t>カヨウビ</t>
    </rPh>
    <phoneticPr fontId="3"/>
  </si>
  <si>
    <t>週２</t>
    <rPh sb="0" eb="1">
      <t>シュウ</t>
    </rPh>
    <phoneticPr fontId="3"/>
  </si>
  <si>
    <t>中村　正剛</t>
    <rPh sb="0" eb="2">
      <t>ナカムラ</t>
    </rPh>
    <rPh sb="3" eb="4">
      <t>マサ</t>
    </rPh>
    <rPh sb="4" eb="5">
      <t>ツヨシ</t>
    </rPh>
    <phoneticPr fontId="3"/>
  </si>
  <si>
    <t>090-9081-6157</t>
  </si>
  <si>
    <t>お菓子のアトリエ　ロク</t>
    <rPh sb="1" eb="3">
      <t>カシ</t>
    </rPh>
    <phoneticPr fontId="3"/>
  </si>
  <si>
    <t>鹿追町西町２丁目１８番地１</t>
    <rPh sb="0" eb="3">
      <t>シカオイチョウ</t>
    </rPh>
    <rPh sb="3" eb="4">
      <t>ニシ</t>
    </rPh>
    <rPh sb="4" eb="5">
      <t>マチ</t>
    </rPh>
    <rPh sb="6" eb="8">
      <t>チョウメ</t>
    </rPh>
    <rPh sb="10" eb="12">
      <t>バンチ</t>
    </rPh>
    <phoneticPr fontId="3"/>
  </si>
  <si>
    <t>0156-66-2988</t>
  </si>
  <si>
    <t>石谷　直基</t>
    <rPh sb="0" eb="2">
      <t>イシタニ</t>
    </rPh>
    <rPh sb="3" eb="4">
      <t>ナオ</t>
    </rPh>
    <rPh sb="4" eb="5">
      <t>モト</t>
    </rPh>
    <phoneticPr fontId="3"/>
  </si>
  <si>
    <t>フルタイム</t>
  </si>
  <si>
    <t>商工会取りまとめ事業所
要履歴書、要普通自動車免許
年齢・経験不問</t>
    <rPh sb="0" eb="3">
      <t>ショウコウカイ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8">
      <t>ヨウ</t>
    </rPh>
    <rPh sb="18" eb="20">
      <t>フツウ</t>
    </rPh>
    <rPh sb="20" eb="23">
      <t>ジドウシャ</t>
    </rPh>
    <rPh sb="23" eb="25">
      <t>メンキョ</t>
    </rPh>
    <rPh sb="26" eb="28">
      <t>ネンレイ</t>
    </rPh>
    <rPh sb="29" eb="31">
      <t>ケイケン</t>
    </rPh>
    <rPh sb="31" eb="33">
      <t>フモン</t>
    </rPh>
    <phoneticPr fontId="3"/>
  </si>
  <si>
    <t>2018.7.20</t>
  </si>
  <si>
    <t>栗本　陽子</t>
    <rPh sb="0" eb="2">
      <t>クリモト</t>
    </rPh>
    <rPh sb="3" eb="5">
      <t>ヨウコ</t>
    </rPh>
    <phoneticPr fontId="3"/>
  </si>
  <si>
    <t>0156-67-2446</t>
  </si>
  <si>
    <t>080-1873-5044</t>
  </si>
  <si>
    <t>220,000円</t>
    <rPh sb="7" eb="8">
      <t>エン</t>
    </rPh>
    <phoneticPr fontId="3"/>
  </si>
  <si>
    <t>上川郡清水町南４条西２丁目２番地２</t>
    <rPh sb="0" eb="3">
      <t>カミカワグン</t>
    </rPh>
    <rPh sb="3" eb="6">
      <t>シミズチョウ</t>
    </rPh>
    <rPh sb="6" eb="7">
      <t>ミナミ</t>
    </rPh>
    <rPh sb="8" eb="9">
      <t>ジョウ</t>
    </rPh>
    <rPh sb="9" eb="10">
      <t>ニシ</t>
    </rPh>
    <rPh sb="11" eb="13">
      <t>チョウメ</t>
    </rPh>
    <rPh sb="14" eb="16">
      <t>バンチ</t>
    </rPh>
    <phoneticPr fontId="3"/>
  </si>
  <si>
    <t>090-1648-8270</t>
  </si>
  <si>
    <t>3-28</t>
  </si>
  <si>
    <t>普通自動車運転免許（ＡＴ限定）</t>
    <rPh sb="0" eb="2">
      <t>フツウ</t>
    </rPh>
    <rPh sb="2" eb="5">
      <t>ジドウシャ</t>
    </rPh>
    <rPh sb="5" eb="7">
      <t>ウンテン</t>
    </rPh>
    <rPh sb="7" eb="9">
      <t>メンキョ</t>
    </rPh>
    <rPh sb="12" eb="14">
      <t>ゲンテイ</t>
    </rPh>
    <phoneticPr fontId="3"/>
  </si>
  <si>
    <t>・普通自動車運転免許
・中学、高校教諭（英語）</t>
    <rPh sb="13" eb="15">
      <t>チュウガク</t>
    </rPh>
    <rPh sb="16" eb="18">
      <t>コウコウ</t>
    </rPh>
    <rPh sb="18" eb="20">
      <t>キョウユ</t>
    </rPh>
    <rPh sb="21" eb="23">
      <t>エイゴ</t>
    </rPh>
    <phoneticPr fontId="3"/>
  </si>
  <si>
    <t>・危険物乙四種
・調理師
・小型車両系建設機械</t>
    <rPh sb="1" eb="4">
      <t>キケンブツ</t>
    </rPh>
    <rPh sb="4" eb="5">
      <t>オツ</t>
    </rPh>
    <rPh sb="5" eb="7">
      <t>ヨンシュ</t>
    </rPh>
    <rPh sb="9" eb="12">
      <t>チョウリシ</t>
    </rPh>
    <rPh sb="14" eb="16">
      <t>コガタ</t>
    </rPh>
    <rPh sb="16" eb="18">
      <t>シャリョウ</t>
    </rPh>
    <rPh sb="18" eb="19">
      <t>ケイ</t>
    </rPh>
    <rPh sb="19" eb="21">
      <t>ケンセツ</t>
    </rPh>
    <rPh sb="21" eb="23">
      <t>キカイ</t>
    </rPh>
    <phoneticPr fontId="3"/>
  </si>
  <si>
    <t>2018.3.20</t>
  </si>
  <si>
    <t>業務部　松井</t>
    <rPh sb="0" eb="2">
      <t>ギョウム</t>
    </rPh>
    <rPh sb="2" eb="3">
      <t>ブ</t>
    </rPh>
    <rPh sb="4" eb="6">
      <t>マツイ</t>
    </rPh>
    <phoneticPr fontId="3"/>
  </si>
  <si>
    <t>090-9712-1459</t>
  </si>
  <si>
    <t>大西　修</t>
    <rPh sb="0" eb="2">
      <t>オオニシ</t>
    </rPh>
    <rPh sb="3" eb="4">
      <t>オサム</t>
    </rPh>
    <phoneticPr fontId="3"/>
  </si>
  <si>
    <t>体調面での不安がある</t>
    <rPh sb="0" eb="2">
      <t>タイチョウ</t>
    </rPh>
    <rPh sb="2" eb="3">
      <t>メン</t>
    </rPh>
    <rPh sb="5" eb="7">
      <t>フアン</t>
    </rPh>
    <phoneticPr fontId="3"/>
  </si>
  <si>
    <t>2021.10.20</t>
  </si>
  <si>
    <t>・大型特殊
・大型運転免許
・けん引
・移動式クレーン
・作業免許</t>
    <rPh sb="1" eb="5">
      <t>オオガタトクシュ</t>
    </rPh>
    <rPh sb="7" eb="9">
      <t>オオガタ</t>
    </rPh>
    <rPh sb="9" eb="11">
      <t>ウンテン</t>
    </rPh>
    <rPh sb="11" eb="13">
      <t>メンキョ</t>
    </rPh>
    <rPh sb="17" eb="18">
      <t>イン</t>
    </rPh>
    <rPh sb="20" eb="22">
      <t>イドウ</t>
    </rPh>
    <rPh sb="22" eb="23">
      <t>シキ</t>
    </rPh>
    <rPh sb="29" eb="31">
      <t>サギョウ</t>
    </rPh>
    <rPh sb="31" eb="33">
      <t>メンキョ</t>
    </rPh>
    <phoneticPr fontId="3"/>
  </si>
  <si>
    <t>鹿追綜合警備保障有限会社</t>
  </si>
  <si>
    <t>春日　悠平</t>
    <rPh sb="0" eb="2">
      <t>カスガ</t>
    </rPh>
    <rPh sb="3" eb="5">
      <t>ユウヘイ</t>
    </rPh>
    <phoneticPr fontId="3"/>
  </si>
  <si>
    <t>ビル建物管理</t>
    <rPh sb="2" eb="4">
      <t>タテモノ</t>
    </rPh>
    <rPh sb="4" eb="6">
      <t>カンリ</t>
    </rPh>
    <phoneticPr fontId="3"/>
  </si>
  <si>
    <t>3-25</t>
  </si>
  <si>
    <t>１２万円</t>
    <rPh sb="2" eb="4">
      <t>マンエン</t>
    </rPh>
    <phoneticPr fontId="3"/>
  </si>
  <si>
    <t>090-2057-8325</t>
  </si>
  <si>
    <t>事務・販売</t>
    <rPh sb="0" eb="2">
      <t>ジム</t>
    </rPh>
    <rPh sb="3" eb="5">
      <t>ハンバイ</t>
    </rPh>
    <phoneticPr fontId="3"/>
  </si>
  <si>
    <t>鹿追町瓜幕東２－２４－１
親子住宅３号</t>
    <rPh sb="0" eb="3">
      <t>シカオイチョウ</t>
    </rPh>
    <rPh sb="3" eb="5">
      <t>ウリマク</t>
    </rPh>
    <rPh sb="5" eb="6">
      <t>ヒガシ</t>
    </rPh>
    <rPh sb="13" eb="15">
      <t>オヤコ</t>
    </rPh>
    <rPh sb="15" eb="17">
      <t>ジュウタク</t>
    </rPh>
    <rPh sb="18" eb="19">
      <t>ゴウ</t>
    </rPh>
    <phoneticPr fontId="3"/>
  </si>
  <si>
    <t>要履歴書、学歴不問
社会保険完備
通勤手当有</t>
    <rPh sb="0" eb="1">
      <t>ヨウ</t>
    </rPh>
    <rPh sb="1" eb="4">
      <t>リレキショ</t>
    </rPh>
    <rPh sb="5" eb="7">
      <t>ガクレキ</t>
    </rPh>
    <rPh sb="7" eb="9">
      <t>フモン</t>
    </rPh>
    <rPh sb="10" eb="12">
      <t>シャカイ</t>
    </rPh>
    <rPh sb="12" eb="14">
      <t>ホケン</t>
    </rPh>
    <rPh sb="14" eb="16">
      <t>カンビ</t>
    </rPh>
    <rPh sb="17" eb="19">
      <t>ツウキン</t>
    </rPh>
    <rPh sb="19" eb="21">
      <t>テアテ</t>
    </rPh>
    <rPh sb="21" eb="22">
      <t>アリ</t>
    </rPh>
    <phoneticPr fontId="3"/>
  </si>
  <si>
    <t>４週４休～６休</t>
    <rPh sb="1" eb="2">
      <t>シュウ</t>
    </rPh>
    <rPh sb="3" eb="4">
      <t>キュウ</t>
    </rPh>
    <rPh sb="6" eb="7">
      <t>キュウ</t>
    </rPh>
    <phoneticPr fontId="3"/>
  </si>
  <si>
    <t>鹿追町泉町２丁目15-7</t>
    <rPh sb="0" eb="3">
      <t>シカオイチョウ</t>
    </rPh>
    <rPh sb="3" eb="4">
      <t>イズミ</t>
    </rPh>
    <rPh sb="4" eb="5">
      <t>マチ</t>
    </rPh>
    <rPh sb="6" eb="8">
      <t>チョウメ</t>
    </rPh>
    <phoneticPr fontId="3"/>
  </si>
  <si>
    <t>080-1877-3864</t>
  </si>
  <si>
    <t>迫田</t>
    <rPh sb="0" eb="2">
      <t>ハクタ</t>
    </rPh>
    <phoneticPr fontId="3"/>
  </si>
  <si>
    <t>10万円以内</t>
    <rPh sb="2" eb="4">
      <t>マンエン</t>
    </rPh>
    <rPh sb="4" eb="6">
      <t>イナイ</t>
    </rPh>
    <phoneticPr fontId="3"/>
  </si>
  <si>
    <t>河東郡鹿追町鹿追基線7番地</t>
  </si>
  <si>
    <t>日か土</t>
    <rPh sb="0" eb="1">
      <t>ニチ</t>
    </rPh>
    <rPh sb="2" eb="3">
      <t>ド</t>
    </rPh>
    <phoneticPr fontId="3"/>
  </si>
  <si>
    <t>2018.5.21</t>
  </si>
  <si>
    <t>英語・タイ語・マレー語・カンボジア語が話せる</t>
    <rPh sb="0" eb="2">
      <t>エイゴ</t>
    </rPh>
    <rPh sb="5" eb="6">
      <t>ゴ</t>
    </rPh>
    <rPh sb="10" eb="11">
      <t>ゴ</t>
    </rPh>
    <rPh sb="17" eb="18">
      <t>ゴ</t>
    </rPh>
    <rPh sb="19" eb="20">
      <t>ハナ</t>
    </rPh>
    <phoneticPr fontId="3"/>
  </si>
  <si>
    <t>2019.5.20</t>
  </si>
  <si>
    <t>削蹄業</t>
    <rPh sb="0" eb="1">
      <t>ケズ</t>
    </rPh>
    <rPh sb="1" eb="2">
      <t>ヒヅメ</t>
    </rPh>
    <rPh sb="2" eb="3">
      <t>ギョウ</t>
    </rPh>
    <phoneticPr fontId="3"/>
  </si>
  <si>
    <t>2018.12.20</t>
  </si>
  <si>
    <t>2018.6.27</t>
  </si>
  <si>
    <t>Ｒ５</t>
  </si>
  <si>
    <t>081-0154</t>
  </si>
  <si>
    <t>グループホームすばる（もみじ工房）</t>
    <rPh sb="14" eb="16">
      <t>コウボウ</t>
    </rPh>
    <phoneticPr fontId="3"/>
  </si>
  <si>
    <t>上川郡新得町屈足基線４２番地２</t>
    <rPh sb="0" eb="3">
      <t>カミカワグン</t>
    </rPh>
    <rPh sb="3" eb="5">
      <t>シントク</t>
    </rPh>
    <rPh sb="5" eb="6">
      <t>チョウ</t>
    </rPh>
    <rPh sb="6" eb="8">
      <t>クッタリ</t>
    </rPh>
    <rPh sb="8" eb="10">
      <t>キセン</t>
    </rPh>
    <rPh sb="12" eb="14">
      <t>バンチ</t>
    </rPh>
    <phoneticPr fontId="3"/>
  </si>
  <si>
    <t>〈パート〉
・グループホーム内の食事作り＆買い物・共有部分の清掃　他
・身の回りのお世話など障がい者の支援をするお仕事です。</t>
    <rPh sb="14" eb="15">
      <t>ナイ</t>
    </rPh>
    <rPh sb="16" eb="18">
      <t>ショクジ</t>
    </rPh>
    <rPh sb="18" eb="19">
      <t>ヅク</t>
    </rPh>
    <rPh sb="21" eb="22">
      <t>カ</t>
    </rPh>
    <rPh sb="23" eb="24">
      <t>モノ</t>
    </rPh>
    <rPh sb="25" eb="27">
      <t>キョウユウ</t>
    </rPh>
    <rPh sb="27" eb="29">
      <t>ブブン</t>
    </rPh>
    <rPh sb="30" eb="32">
      <t>セイソウ</t>
    </rPh>
    <rPh sb="33" eb="34">
      <t>ホカ</t>
    </rPh>
    <rPh sb="36" eb="37">
      <t>ミ</t>
    </rPh>
    <rPh sb="38" eb="39">
      <t>マワ</t>
    </rPh>
    <rPh sb="42" eb="44">
      <t>セワ</t>
    </rPh>
    <rPh sb="46" eb="47">
      <t>ショウ</t>
    </rPh>
    <rPh sb="49" eb="50">
      <t>シャ</t>
    </rPh>
    <rPh sb="51" eb="53">
      <t>シエン</t>
    </rPh>
    <rPh sb="57" eb="59">
      <t>シゴト</t>
    </rPh>
    <phoneticPr fontId="3"/>
  </si>
  <si>
    <t>0156-67-7457</t>
  </si>
  <si>
    <t>080-3237-5141</t>
  </si>
  <si>
    <t>鹿追町泉町１丁目８６</t>
    <rPh sb="0" eb="3">
      <t>シカオイチョウ</t>
    </rPh>
    <rPh sb="3" eb="4">
      <t>イズミ</t>
    </rPh>
    <rPh sb="4" eb="5">
      <t>マチ</t>
    </rPh>
    <rPh sb="6" eb="8">
      <t>チョウメ</t>
    </rPh>
    <phoneticPr fontId="3"/>
  </si>
  <si>
    <t>・普通自動車運転免許（ＡＴ限定）</t>
    <rPh sb="13" eb="15">
      <t>ゲンテイ</t>
    </rPh>
    <phoneticPr fontId="3"/>
  </si>
  <si>
    <t>850円以上</t>
    <rPh sb="3" eb="4">
      <t>エン</t>
    </rPh>
    <rPh sb="4" eb="6">
      <t>イジョウ</t>
    </rPh>
    <phoneticPr fontId="3"/>
  </si>
  <si>
    <t>日・祝</t>
    <rPh sb="0" eb="1">
      <t>ニチ</t>
    </rPh>
    <rPh sb="2" eb="3">
      <t>シュク</t>
    </rPh>
    <phoneticPr fontId="3"/>
  </si>
  <si>
    <t>080-5415-0153</t>
  </si>
  <si>
    <t>・普通自動車運転免許（ＡＴ限定）
・第３級アマチュア無線技士
・介護職員初任者研修課程修了</t>
    <rPh sb="13" eb="15">
      <t>ゲンテイ</t>
    </rPh>
    <rPh sb="18" eb="19">
      <t>ダイ</t>
    </rPh>
    <rPh sb="20" eb="21">
      <t>キュウ</t>
    </rPh>
    <rPh sb="26" eb="28">
      <t>ムセン</t>
    </rPh>
    <rPh sb="28" eb="30">
      <t>ギシ</t>
    </rPh>
    <rPh sb="32" eb="34">
      <t>カイゴ</t>
    </rPh>
    <rPh sb="34" eb="36">
      <t>ショクイン</t>
    </rPh>
    <rPh sb="36" eb="39">
      <t>ショニンシャ</t>
    </rPh>
    <rPh sb="39" eb="41">
      <t>ケンシュウ</t>
    </rPh>
    <rPh sb="41" eb="43">
      <t>カテイ</t>
    </rPh>
    <rPh sb="43" eb="45">
      <t>シュウリョウ</t>
    </rPh>
    <phoneticPr fontId="3"/>
  </si>
  <si>
    <t>事務・接客サービス業</t>
    <rPh sb="0" eb="2">
      <t>ジム</t>
    </rPh>
    <rPh sb="3" eb="5">
      <t>セッキャク</t>
    </rPh>
    <rPh sb="9" eb="10">
      <t>ギョウ</t>
    </rPh>
    <phoneticPr fontId="3"/>
  </si>
  <si>
    <t>235,000円～（総支給）
※住宅手当含む、社保完備
※採用後に50,000円支給</t>
    <rPh sb="7" eb="8">
      <t>エン</t>
    </rPh>
    <rPh sb="10" eb="13">
      <t>ソウシキュウ</t>
    </rPh>
    <rPh sb="16" eb="18">
      <t>ジュウタク</t>
    </rPh>
    <rPh sb="18" eb="20">
      <t>テアテ</t>
    </rPh>
    <rPh sb="20" eb="21">
      <t>フク</t>
    </rPh>
    <rPh sb="23" eb="25">
      <t>シャホ</t>
    </rPh>
    <rPh sb="25" eb="27">
      <t>カンビ</t>
    </rPh>
    <rPh sb="29" eb="32">
      <t>サイヨウゴ</t>
    </rPh>
    <rPh sb="39" eb="40">
      <t>エン</t>
    </rPh>
    <rPh sb="40" eb="42">
      <t>シキュウ</t>
    </rPh>
    <phoneticPr fontId="3"/>
  </si>
  <si>
    <t>0156-66-3835</t>
  </si>
  <si>
    <t>Ｈ３０</t>
  </si>
  <si>
    <t>農作業・清掃</t>
    <rPh sb="0" eb="3">
      <t>ノウサギョウ</t>
    </rPh>
    <rPh sb="4" eb="6">
      <t>セイソウ</t>
    </rPh>
    <phoneticPr fontId="3"/>
  </si>
  <si>
    <t>【正社員・パートタイマー】
肉牛（ホル雄）の飼養管理
（主に給餌・除糞作業・哺育と肥育牛の育成管理等）</t>
    <rPh sb="1" eb="4">
      <t>セイシャイン</t>
    </rPh>
    <rPh sb="14" eb="16">
      <t>ニクギュウ</t>
    </rPh>
    <rPh sb="19" eb="20">
      <t>オス</t>
    </rPh>
    <rPh sb="22" eb="24">
      <t>シヨウ</t>
    </rPh>
    <rPh sb="24" eb="26">
      <t>カンリ</t>
    </rPh>
    <rPh sb="28" eb="29">
      <t>オモ</t>
    </rPh>
    <rPh sb="30" eb="32">
      <t>キュウジ</t>
    </rPh>
    <rPh sb="33" eb="34">
      <t>ジョ</t>
    </rPh>
    <rPh sb="34" eb="35">
      <t>フン</t>
    </rPh>
    <rPh sb="35" eb="37">
      <t>サギョウ</t>
    </rPh>
    <rPh sb="38" eb="40">
      <t>ホイク</t>
    </rPh>
    <rPh sb="41" eb="43">
      <t>ヒイク</t>
    </rPh>
    <rPh sb="43" eb="44">
      <t>ウシ</t>
    </rPh>
    <rPh sb="45" eb="47">
      <t>イクセイ</t>
    </rPh>
    <rPh sb="47" eb="49">
      <t>カンリ</t>
    </rPh>
    <rPh sb="49" eb="50">
      <t>トウ</t>
    </rPh>
    <phoneticPr fontId="3"/>
  </si>
  <si>
    <t>土日</t>
    <rPh sb="0" eb="2">
      <t>ドニチ</t>
    </rPh>
    <phoneticPr fontId="3"/>
  </si>
  <si>
    <t>5-13</t>
  </si>
  <si>
    <t>鹿追町泉町１丁目５８　デイリーハイツ２０１</t>
    <rPh sb="0" eb="3">
      <t>シカオイチョウ</t>
    </rPh>
    <rPh sb="3" eb="4">
      <t>イズミ</t>
    </rPh>
    <rPh sb="4" eb="5">
      <t>マチ</t>
    </rPh>
    <rPh sb="6" eb="8">
      <t>チョウメ</t>
    </rPh>
    <phoneticPr fontId="3"/>
  </si>
  <si>
    <t>1981.1.27</t>
  </si>
  <si>
    <t>～17：00</t>
  </si>
  <si>
    <t>鹿追町泉町１丁目　デイリーハイツ７０１</t>
    <rPh sb="0" eb="3">
      <t>シカオイチョウ</t>
    </rPh>
    <rPh sb="3" eb="4">
      <t>イズミ</t>
    </rPh>
    <rPh sb="4" eb="5">
      <t>マチ</t>
    </rPh>
    <rPh sb="6" eb="8">
      <t>チョウメ</t>
    </rPh>
    <phoneticPr fontId="3"/>
  </si>
  <si>
    <t>080-4283-8894</t>
  </si>
  <si>
    <t>2019.6.3</t>
  </si>
  <si>
    <t>大阪府泉大津市戎町9-23（えびすちょう）</t>
    <rPh sb="0" eb="3">
      <t>オオサカフ</t>
    </rPh>
    <rPh sb="3" eb="7">
      <t>イズミオオツシ</t>
    </rPh>
    <rPh sb="7" eb="8">
      <t>エビス</t>
    </rPh>
    <rPh sb="8" eb="9">
      <t>マチ</t>
    </rPh>
    <phoneticPr fontId="3"/>
  </si>
  <si>
    <t>パート</t>
  </si>
  <si>
    <t>原田　亜利沙</t>
    <rPh sb="0" eb="2">
      <t>ハラダ</t>
    </rPh>
    <rPh sb="3" eb="4">
      <t>ア</t>
    </rPh>
    <rPh sb="4" eb="5">
      <t>トシ</t>
    </rPh>
    <rPh sb="5" eb="6">
      <t>スナ</t>
    </rPh>
    <phoneticPr fontId="3"/>
  </si>
  <si>
    <t>鹿追町瓜幕東１－２１
瓜幕南団地４－２</t>
    <rPh sb="0" eb="3">
      <t>シカオイチョウ</t>
    </rPh>
    <rPh sb="3" eb="5">
      <t>ウリマク</t>
    </rPh>
    <rPh sb="5" eb="6">
      <t>ヒガシ</t>
    </rPh>
    <rPh sb="11" eb="13">
      <t>ウリマク</t>
    </rPh>
    <rPh sb="13" eb="14">
      <t>ミナミ</t>
    </rPh>
    <rPh sb="14" eb="16">
      <t>ダンチ</t>
    </rPh>
    <phoneticPr fontId="3"/>
  </si>
  <si>
    <t>2021.12.1</t>
  </si>
  <si>
    <t>1989.10.12</t>
  </si>
  <si>
    <t>080-3898-6264</t>
  </si>
  <si>
    <t>・普通自動車運転免許（ＡＴ限定）
・小学校教員免許
・中高教員免許（保健体育）</t>
    <rPh sb="13" eb="15">
      <t>ゲンテイ</t>
    </rPh>
    <rPh sb="18" eb="21">
      <t>ショウガッコウ</t>
    </rPh>
    <rPh sb="27" eb="29">
      <t>チュウコウ</t>
    </rPh>
    <rPh sb="29" eb="31">
      <t>キョウイン</t>
    </rPh>
    <rPh sb="31" eb="33">
      <t>メンキョ</t>
    </rPh>
    <rPh sb="34" eb="36">
      <t>ホケン</t>
    </rPh>
    <rPh sb="36" eb="38">
      <t>タイイク</t>
    </rPh>
    <phoneticPr fontId="3"/>
  </si>
  <si>
    <t>2019.9.17</t>
  </si>
  <si>
    <t>鹿追町元町２丁目３９番地９</t>
    <rPh sb="0" eb="3">
      <t>シカオイチョウ</t>
    </rPh>
    <rPh sb="3" eb="4">
      <t>モト</t>
    </rPh>
    <rPh sb="4" eb="5">
      <t>マチ</t>
    </rPh>
    <rPh sb="6" eb="8">
      <t>チョウメ</t>
    </rPh>
    <rPh sb="10" eb="12">
      <t>バンチ</t>
    </rPh>
    <phoneticPr fontId="3"/>
  </si>
  <si>
    <t>080-5583-8171</t>
  </si>
  <si>
    <t>週２・３回程度、１日３時間程度</t>
    <rPh sb="0" eb="1">
      <t>シュウ</t>
    </rPh>
    <rPh sb="4" eb="5">
      <t>カイ</t>
    </rPh>
    <rPh sb="5" eb="7">
      <t>テイド</t>
    </rPh>
    <rPh sb="9" eb="10">
      <t>ヒ</t>
    </rPh>
    <rPh sb="11" eb="13">
      <t>ジカン</t>
    </rPh>
    <rPh sb="13" eb="15">
      <t>テイド</t>
    </rPh>
    <phoneticPr fontId="3"/>
  </si>
  <si>
    <t>2017.9.19</t>
  </si>
  <si>
    <t>・カントリーパパ
・大草原の小さな家</t>
    <rPh sb="10" eb="13">
      <t>ダイソウゲン</t>
    </rPh>
    <rPh sb="14" eb="15">
      <t>チイ</t>
    </rPh>
    <rPh sb="17" eb="18">
      <t>イエ</t>
    </rPh>
    <phoneticPr fontId="3"/>
  </si>
  <si>
    <t>・国保病院</t>
    <rPh sb="1" eb="3">
      <t>コクホ</t>
    </rPh>
    <rPh sb="3" eb="5">
      <t>ビョウイン</t>
    </rPh>
    <phoneticPr fontId="3"/>
  </si>
  <si>
    <t>・採用</t>
    <rPh sb="1" eb="3">
      <t>サイヨウ</t>
    </rPh>
    <phoneticPr fontId="3"/>
  </si>
  <si>
    <t>・中鹿追バイオ</t>
    <rPh sb="1" eb="2">
      <t>ナカ</t>
    </rPh>
    <rPh sb="2" eb="4">
      <t>シカオイ</t>
    </rPh>
    <phoneticPr fontId="3"/>
  </si>
  <si>
    <t>2018.5.18</t>
  </si>
  <si>
    <t>上村農場</t>
    <rPh sb="0" eb="2">
      <t>カミムラ</t>
    </rPh>
    <rPh sb="2" eb="4">
      <t>ノウジョウ</t>
    </rPh>
    <phoneticPr fontId="3"/>
  </si>
  <si>
    <t>学校教育課</t>
    <rPh sb="0" eb="2">
      <t>ガッコウ</t>
    </rPh>
    <rPh sb="2" eb="4">
      <t>キョウイク</t>
    </rPh>
    <rPh sb="4" eb="5">
      <t>カ</t>
    </rPh>
    <phoneticPr fontId="3"/>
  </si>
  <si>
    <t>然美センター
(鹿追町美蔓西14線19番地21)</t>
    <rPh sb="0" eb="1">
      <t>ゼン</t>
    </rPh>
    <rPh sb="1" eb="2">
      <t>ビ</t>
    </rPh>
    <rPh sb="8" eb="11">
      <t>シカオイチョウ</t>
    </rPh>
    <rPh sb="11" eb="13">
      <t>ビマン</t>
    </rPh>
    <rPh sb="13" eb="14">
      <t>ニシ</t>
    </rPh>
    <rPh sb="16" eb="17">
      <t>セン</t>
    </rPh>
    <rPh sb="19" eb="21">
      <t>バンチ</t>
    </rPh>
    <phoneticPr fontId="3"/>
  </si>
  <si>
    <t>上村農場</t>
    <rPh sb="0" eb="2">
      <t>ウエムラ</t>
    </rPh>
    <rPh sb="2" eb="4">
      <t>ノウジョウ</t>
    </rPh>
    <phoneticPr fontId="3"/>
  </si>
  <si>
    <t>大島　麻記</t>
    <rPh sb="0" eb="2">
      <t>オオシマ</t>
    </rPh>
    <rPh sb="3" eb="4">
      <t>アサ</t>
    </rPh>
    <rPh sb="4" eb="5">
      <t>キ</t>
    </rPh>
    <phoneticPr fontId="3"/>
  </si>
  <si>
    <t>鹿追町中瓜幕西２０線２５番２－９</t>
    <rPh sb="0" eb="3">
      <t>シカオイチョウ</t>
    </rPh>
    <rPh sb="3" eb="4">
      <t>ナカ</t>
    </rPh>
    <rPh sb="4" eb="6">
      <t>ウリマク</t>
    </rPh>
    <rPh sb="6" eb="7">
      <t>ニシ</t>
    </rPh>
    <rPh sb="9" eb="10">
      <t>セン</t>
    </rPh>
    <rPh sb="12" eb="13">
      <t>バン</t>
    </rPh>
    <phoneticPr fontId="3"/>
  </si>
  <si>
    <t>・ＦＰ３級
・建設業経理事務３級</t>
    <rPh sb="4" eb="5">
      <t>キュウ</t>
    </rPh>
    <rPh sb="7" eb="10">
      <t>ケンセツギョウ</t>
    </rPh>
    <rPh sb="10" eb="12">
      <t>ケイリ</t>
    </rPh>
    <rPh sb="12" eb="14">
      <t>ジム</t>
    </rPh>
    <rPh sb="15" eb="16">
      <t>キュウ</t>
    </rPh>
    <phoneticPr fontId="3"/>
  </si>
  <si>
    <t>事務</t>
    <rPh sb="0" eb="2">
      <t>ジム</t>
    </rPh>
    <phoneticPr fontId="3"/>
  </si>
  <si>
    <t>土・日・祝</t>
    <rPh sb="0" eb="1">
      <t>ド</t>
    </rPh>
    <rPh sb="2" eb="3">
      <t>ニチ</t>
    </rPh>
    <rPh sb="4" eb="5">
      <t>シュク</t>
    </rPh>
    <phoneticPr fontId="3"/>
  </si>
  <si>
    <t>宿直管理業務</t>
    <rPh sb="0" eb="2">
      <t>シュクチョク</t>
    </rPh>
    <rPh sb="2" eb="4">
      <t>カンリ</t>
    </rPh>
    <rPh sb="4" eb="6">
      <t>ギョウム</t>
    </rPh>
    <phoneticPr fontId="3"/>
  </si>
  <si>
    <t>2020.4.14</t>
  </si>
  <si>
    <t>2020.10.30</t>
  </si>
  <si>
    <t>960円
※交通費社内規定支給</t>
    <rPh sb="3" eb="4">
      <t>エン</t>
    </rPh>
    <rPh sb="6" eb="9">
      <t>コウツウヒ</t>
    </rPh>
    <rPh sb="9" eb="11">
      <t>シャナイ</t>
    </rPh>
    <rPh sb="11" eb="13">
      <t>キテイ</t>
    </rPh>
    <rPh sb="13" eb="15">
      <t>シキュウ</t>
    </rPh>
    <phoneticPr fontId="3"/>
  </si>
  <si>
    <t>帯広開発建設部鹿追地域農業開発事業所</t>
  </si>
  <si>
    <t>006-0829</t>
  </si>
  <si>
    <t>札幌市手稲区手稲前田４条１０丁目</t>
    <rPh sb="0" eb="3">
      <t>サッポロシ</t>
    </rPh>
    <rPh sb="3" eb="6">
      <t>テイネク</t>
    </rPh>
    <rPh sb="6" eb="8">
      <t>テイネ</t>
    </rPh>
    <rPh sb="8" eb="10">
      <t>マエダ</t>
    </rPh>
    <rPh sb="11" eb="12">
      <t>ジョウ</t>
    </rPh>
    <rPh sb="14" eb="16">
      <t>チョウメ</t>
    </rPh>
    <phoneticPr fontId="3"/>
  </si>
  <si>
    <t>3-15</t>
  </si>
  <si>
    <t>1959.6.10</t>
  </si>
  <si>
    <t>011-681-5202</t>
  </si>
  <si>
    <t>住込</t>
    <rPh sb="0" eb="2">
      <t>スミコ</t>
    </rPh>
    <phoneticPr fontId="3"/>
  </si>
  <si>
    <t>2020.5.28</t>
  </si>
  <si>
    <t>まつもと薬局がまだ募集しているか知りたい</t>
    <rPh sb="4" eb="6">
      <t>ヤッキョク</t>
    </rPh>
    <rPh sb="9" eb="11">
      <t>ボシュウ</t>
    </rPh>
    <rPh sb="16" eb="17">
      <t>シ</t>
    </rPh>
    <phoneticPr fontId="3"/>
  </si>
  <si>
    <t>鹿追町笹川北９線１０番３１
教員住宅笹川７</t>
    <rPh sb="0" eb="3">
      <t>シカオイチョウ</t>
    </rPh>
    <rPh sb="3" eb="5">
      <t>ササガワ</t>
    </rPh>
    <rPh sb="5" eb="6">
      <t>キタ</t>
    </rPh>
    <rPh sb="7" eb="8">
      <t>セン</t>
    </rPh>
    <rPh sb="10" eb="11">
      <t>バン</t>
    </rPh>
    <rPh sb="14" eb="16">
      <t>キョウイン</t>
    </rPh>
    <rPh sb="16" eb="18">
      <t>ジュウタク</t>
    </rPh>
    <rPh sb="18" eb="20">
      <t>ササガワ</t>
    </rPh>
    <phoneticPr fontId="3"/>
  </si>
  <si>
    <t>7：30～17：00（休憩90分）
月５休　年始</t>
    <rPh sb="11" eb="13">
      <t>キュウケイ</t>
    </rPh>
    <rPh sb="15" eb="16">
      <t>フン</t>
    </rPh>
    <rPh sb="18" eb="19">
      <t>ツキ</t>
    </rPh>
    <rPh sb="20" eb="21">
      <t>ヤス</t>
    </rPh>
    <rPh sb="22" eb="24">
      <t>ネンシ</t>
    </rPh>
    <phoneticPr fontId="3"/>
  </si>
  <si>
    <t>0156-67-7776</t>
  </si>
  <si>
    <t>2021.6.10</t>
  </si>
  <si>
    <t>正社員：200,000円～250,000円　賞与念2回（試用期間有）
パート：時給1,000円～</t>
    <rPh sb="0" eb="3">
      <t>セイシャイン</t>
    </rPh>
    <rPh sb="11" eb="12">
      <t>エン</t>
    </rPh>
    <rPh sb="20" eb="21">
      <t>エン</t>
    </rPh>
    <rPh sb="22" eb="24">
      <t>ショウヨ</t>
    </rPh>
    <rPh sb="24" eb="25">
      <t>ネン</t>
    </rPh>
    <rPh sb="26" eb="27">
      <t>カイ</t>
    </rPh>
    <rPh sb="28" eb="30">
      <t>シヨウ</t>
    </rPh>
    <rPh sb="30" eb="32">
      <t>キカン</t>
    </rPh>
    <rPh sb="32" eb="33">
      <t>アリ</t>
    </rPh>
    <rPh sb="40" eb="42">
      <t>ジキュウ</t>
    </rPh>
    <rPh sb="47" eb="48">
      <t>エン</t>
    </rPh>
    <phoneticPr fontId="3"/>
  </si>
  <si>
    <t>2021.5.27</t>
  </si>
  <si>
    <t>風景</t>
    <rPh sb="0" eb="2">
      <t>フウケイ</t>
    </rPh>
    <phoneticPr fontId="3"/>
  </si>
  <si>
    <t>090-3770-0408</t>
  </si>
  <si>
    <t>2020.6.24</t>
  </si>
  <si>
    <t>080-1225-6758</t>
  </si>
  <si>
    <t>8：00～20：30 3～7.5時間　シフト制（要相談）
休日：月に8～15日（不定休）</t>
    <rPh sb="16" eb="18">
      <t>ジカン</t>
    </rPh>
    <rPh sb="22" eb="23">
      <t>セイ</t>
    </rPh>
    <rPh sb="24" eb="25">
      <t>ヨウ</t>
    </rPh>
    <rPh sb="25" eb="27">
      <t>ソウダン</t>
    </rPh>
    <rPh sb="29" eb="31">
      <t>キュウジツ</t>
    </rPh>
    <rPh sb="32" eb="33">
      <t>ツキ</t>
    </rPh>
    <rPh sb="38" eb="39">
      <t>ニチ</t>
    </rPh>
    <rPh sb="40" eb="43">
      <t>フテイキュウ</t>
    </rPh>
    <phoneticPr fontId="3"/>
  </si>
  <si>
    <t>和田　直子</t>
    <rPh sb="0" eb="2">
      <t>ワダ</t>
    </rPh>
    <rPh sb="3" eb="5">
      <t>ナオコ</t>
    </rPh>
    <phoneticPr fontId="3"/>
  </si>
  <si>
    <t>080-6149-0042</t>
  </si>
  <si>
    <t>日</t>
    <rPh sb="0" eb="1">
      <t>ニチ</t>
    </rPh>
    <phoneticPr fontId="3"/>
  </si>
  <si>
    <t>090-2818-0672</t>
  </si>
  <si>
    <t>2020.6.15</t>
  </si>
  <si>
    <t>2021.6.14</t>
  </si>
  <si>
    <t>1,000円～
※経験や保有資格に応じて給与へ反映いたします</t>
    <rPh sb="5" eb="6">
      <t>エン</t>
    </rPh>
    <rPh sb="9" eb="11">
      <t>ケイケン</t>
    </rPh>
    <rPh sb="12" eb="14">
      <t>ホユウ</t>
    </rPh>
    <rPh sb="14" eb="16">
      <t>シカク</t>
    </rPh>
    <rPh sb="17" eb="18">
      <t>オウ</t>
    </rPh>
    <rPh sb="20" eb="22">
      <t>キュウヨ</t>
    </rPh>
    <rPh sb="23" eb="25">
      <t>ハンエイ</t>
    </rPh>
    <phoneticPr fontId="3"/>
  </si>
  <si>
    <t>081-0312</t>
  </si>
  <si>
    <t>今井　悠里加</t>
    <rPh sb="0" eb="2">
      <t>イマイ</t>
    </rPh>
    <rPh sb="3" eb="4">
      <t>ユウ</t>
    </rPh>
    <rPh sb="4" eb="5">
      <t>サト</t>
    </rPh>
    <rPh sb="5" eb="6">
      <t>カ</t>
    </rPh>
    <phoneticPr fontId="3"/>
  </si>
  <si>
    <t>9：00～16：00</t>
  </si>
  <si>
    <t>・パティスリーロク
・鹿追小学校　学習指導員</t>
    <rPh sb="11" eb="13">
      <t>シカオイ</t>
    </rPh>
    <rPh sb="13" eb="16">
      <t>ショウガッコウ</t>
    </rPh>
    <rPh sb="17" eb="19">
      <t>ガクシュウ</t>
    </rPh>
    <rPh sb="19" eb="22">
      <t>シドウイン</t>
    </rPh>
    <phoneticPr fontId="3"/>
  </si>
  <si>
    <t xml:space="preserve">10：00～17：00（時間帯は要相談）
休日：火曜
</t>
    <rPh sb="12" eb="15">
      <t>ジカンタイ</t>
    </rPh>
    <rPh sb="16" eb="17">
      <t>ヨウ</t>
    </rPh>
    <rPh sb="17" eb="19">
      <t>ソウダン</t>
    </rPh>
    <rPh sb="21" eb="23">
      <t>キュウジツ</t>
    </rPh>
    <rPh sb="24" eb="26">
      <t>カヨウ</t>
    </rPh>
    <phoneticPr fontId="3"/>
  </si>
  <si>
    <t>〈正社員・アルバイト〉
一般廃棄物・産業廃棄物収集運搬
資源分別処理作業・特殊清掃業務
浄化槽保守点検業務</t>
    <rPh sb="1" eb="4">
      <t>セイシャイン</t>
    </rPh>
    <rPh sb="12" eb="14">
      <t>イッパン</t>
    </rPh>
    <rPh sb="14" eb="17">
      <t>ハイキブツ</t>
    </rPh>
    <rPh sb="18" eb="20">
      <t>サンギョウ</t>
    </rPh>
    <rPh sb="20" eb="23">
      <t>ハイキブツ</t>
    </rPh>
    <rPh sb="23" eb="25">
      <t>シュウシュウ</t>
    </rPh>
    <rPh sb="25" eb="27">
      <t>ウンパン</t>
    </rPh>
    <rPh sb="28" eb="30">
      <t>シゲン</t>
    </rPh>
    <rPh sb="30" eb="32">
      <t>ブンベツ</t>
    </rPh>
    <rPh sb="32" eb="34">
      <t>ショリ</t>
    </rPh>
    <rPh sb="34" eb="36">
      <t>サギョウ</t>
    </rPh>
    <rPh sb="37" eb="39">
      <t>トクシュ</t>
    </rPh>
    <rPh sb="39" eb="41">
      <t>セイソウ</t>
    </rPh>
    <rPh sb="41" eb="43">
      <t>ギョウム</t>
    </rPh>
    <rPh sb="44" eb="47">
      <t>ジョウカソウ</t>
    </rPh>
    <rPh sb="47" eb="49">
      <t>ホシュ</t>
    </rPh>
    <rPh sb="49" eb="51">
      <t>テンケン</t>
    </rPh>
    <rPh sb="51" eb="53">
      <t>ギョウム</t>
    </rPh>
    <phoneticPr fontId="3"/>
  </si>
  <si>
    <t>〈正社員〉
廃棄物の収集運搬・排水菅やタンクの清掃</t>
    <rPh sb="1" eb="4">
      <t>セイシャイン</t>
    </rPh>
    <rPh sb="6" eb="9">
      <t>ハイキブツ</t>
    </rPh>
    <rPh sb="10" eb="12">
      <t>シュウシュウ</t>
    </rPh>
    <rPh sb="12" eb="14">
      <t>ウンパン</t>
    </rPh>
    <rPh sb="15" eb="17">
      <t>ハイスイ</t>
    </rPh>
    <rPh sb="17" eb="18">
      <t>スガ</t>
    </rPh>
    <rPh sb="23" eb="25">
      <t>セイソウ</t>
    </rPh>
    <phoneticPr fontId="3"/>
  </si>
  <si>
    <t>090-9759-8521</t>
  </si>
  <si>
    <t>・簿記検定３級
・歯科助手
・２級メディカルクラーク</t>
    <rPh sb="1" eb="3">
      <t>ボキ</t>
    </rPh>
    <rPh sb="3" eb="5">
      <t>ケンテイ</t>
    </rPh>
    <rPh sb="6" eb="7">
      <t>キュウ</t>
    </rPh>
    <rPh sb="9" eb="11">
      <t>シカ</t>
    </rPh>
    <rPh sb="11" eb="13">
      <t>ジョシュ</t>
    </rPh>
    <rPh sb="16" eb="17">
      <t>キュウ</t>
    </rPh>
    <phoneticPr fontId="3"/>
  </si>
  <si>
    <t>2020.7.21</t>
  </si>
  <si>
    <t>本間　香織</t>
    <rPh sb="0" eb="2">
      <t>ホンマ</t>
    </rPh>
    <rPh sb="3" eb="5">
      <t>カオリ</t>
    </rPh>
    <phoneticPr fontId="3"/>
  </si>
  <si>
    <t>・普通自動車運転免許
・大型運転免許</t>
    <rPh sb="12" eb="14">
      <t>オオガタ</t>
    </rPh>
    <rPh sb="14" eb="16">
      <t>ウンテン</t>
    </rPh>
    <rPh sb="16" eb="18">
      <t>メンキョ</t>
    </rPh>
    <phoneticPr fontId="3"/>
  </si>
  <si>
    <t>月５～６回</t>
    <rPh sb="0" eb="1">
      <t>ツキ</t>
    </rPh>
    <rPh sb="4" eb="5">
      <t>カイ</t>
    </rPh>
    <phoneticPr fontId="3"/>
  </si>
  <si>
    <t>平日休み多め、
土日でも可</t>
    <rPh sb="0" eb="2">
      <t>ヘイジツ</t>
    </rPh>
    <rPh sb="2" eb="3">
      <t>ヤス</t>
    </rPh>
    <rPh sb="4" eb="5">
      <t>オオ</t>
    </rPh>
    <rPh sb="8" eb="10">
      <t>ドニチ</t>
    </rPh>
    <rPh sb="12" eb="13">
      <t>カ</t>
    </rPh>
    <phoneticPr fontId="3"/>
  </si>
  <si>
    <t>0156-66-1710</t>
  </si>
  <si>
    <t>947名</t>
    <rPh sb="3" eb="4">
      <t>メイ</t>
    </rPh>
    <phoneticPr fontId="3"/>
  </si>
  <si>
    <t>2021.1.20</t>
  </si>
  <si>
    <t>吉田　稜</t>
    <rPh sb="0" eb="2">
      <t>ヨシダ</t>
    </rPh>
    <rPh sb="3" eb="4">
      <t>リョウ</t>
    </rPh>
    <phoneticPr fontId="3"/>
  </si>
  <si>
    <t>080-0843</t>
  </si>
  <si>
    <t>河東郡鹿追町東町1丁目15番地1</t>
    <rPh sb="0" eb="3">
      <t>カトウグン</t>
    </rPh>
    <rPh sb="3" eb="6">
      <t>シカオイチョウ</t>
    </rPh>
    <rPh sb="6" eb="7">
      <t>ヒガシ</t>
    </rPh>
    <rPh sb="7" eb="8">
      <t>マチ</t>
    </rPh>
    <rPh sb="9" eb="11">
      <t>チョウメ</t>
    </rPh>
    <rPh sb="13" eb="15">
      <t>バンチ</t>
    </rPh>
    <phoneticPr fontId="3"/>
  </si>
  <si>
    <t>帯広市緑ヶ丘３条６丁目２０
コーポサギタニＢ　１０３号室</t>
    <rPh sb="0" eb="3">
      <t>オビヒロシ</t>
    </rPh>
    <rPh sb="3" eb="6">
      <t>ミドリガオカ</t>
    </rPh>
    <rPh sb="7" eb="8">
      <t>ジョウ</t>
    </rPh>
    <rPh sb="9" eb="11">
      <t>チョウメ</t>
    </rPh>
    <rPh sb="26" eb="28">
      <t>ゴウシツ</t>
    </rPh>
    <phoneticPr fontId="3"/>
  </si>
  <si>
    <t>070-2429-0516</t>
  </si>
  <si>
    <t>・普通自動車運転免許
中型運転免許</t>
    <rPh sb="11" eb="13">
      <t>チュウガタ</t>
    </rPh>
    <rPh sb="13" eb="15">
      <t>ウンテン</t>
    </rPh>
    <rPh sb="15" eb="17">
      <t>メンキョ</t>
    </rPh>
    <phoneticPr fontId="3"/>
  </si>
  <si>
    <t>運転職</t>
  </si>
  <si>
    <t>2022.3.25</t>
  </si>
  <si>
    <t>Ｒ2</t>
  </si>
  <si>
    <t>416-0914</t>
  </si>
  <si>
    <t>介護業務</t>
    <rPh sb="0" eb="2">
      <t>カイゴ</t>
    </rPh>
    <rPh sb="2" eb="4">
      <t>ギョウム</t>
    </rPh>
    <phoneticPr fontId="3"/>
  </si>
  <si>
    <t>0545-60-8102</t>
  </si>
  <si>
    <t>令和7年</t>
    <rPh sb="0" eb="2">
      <t>レイワ</t>
    </rPh>
    <rPh sb="3" eb="4">
      <t>ネン</t>
    </rPh>
    <phoneticPr fontId="3"/>
  </si>
  <si>
    <t>090-2778-4625</t>
  </si>
  <si>
    <t>・普通自動車運転免許
・フォークリフト</t>
  </si>
  <si>
    <t>2022.7.27</t>
  </si>
  <si>
    <t>&lt;アルバイト&gt;
カウンター接客業務</t>
    <rPh sb="13" eb="15">
      <t>セッキャク</t>
    </rPh>
    <rPh sb="15" eb="17">
      <t>ギョウム</t>
    </rPh>
    <phoneticPr fontId="3"/>
  </si>
  <si>
    <t>碓井　絵海</t>
    <rPh sb="0" eb="2">
      <t>ウスイ</t>
    </rPh>
    <rPh sb="3" eb="4">
      <t>エ</t>
    </rPh>
    <rPh sb="4" eb="5">
      <t>ウミ</t>
    </rPh>
    <phoneticPr fontId="3"/>
  </si>
  <si>
    <t>鹿追町瓜幕東２－４１
瓜幕東団地３－１</t>
    <rPh sb="0" eb="3">
      <t>シカオイチョウ</t>
    </rPh>
    <rPh sb="3" eb="5">
      <t>ウリマク</t>
    </rPh>
    <rPh sb="5" eb="6">
      <t>ヒガシ</t>
    </rPh>
    <rPh sb="11" eb="13">
      <t>ウリマク</t>
    </rPh>
    <rPh sb="13" eb="14">
      <t>ヒガシ</t>
    </rPh>
    <rPh sb="14" eb="16">
      <t>ダンチ</t>
    </rPh>
    <phoneticPr fontId="3"/>
  </si>
  <si>
    <t>株式会社　カンキョウ</t>
    <rPh sb="0" eb="2">
      <t>カブシキ</t>
    </rPh>
    <rPh sb="2" eb="4">
      <t>カイシャ</t>
    </rPh>
    <phoneticPr fontId="3"/>
  </si>
  <si>
    <t>言語聴覚士</t>
  </si>
  <si>
    <t>8：00～17：00（休憩60分）
（休日・時間外有　残業：月平均25時間）
休日：祝、その他</t>
    <rPh sb="11" eb="13">
      <t>キュウケイ</t>
    </rPh>
    <rPh sb="15" eb="16">
      <t>フン</t>
    </rPh>
    <rPh sb="19" eb="21">
      <t>キュウジツ</t>
    </rPh>
    <rPh sb="42" eb="43">
      <t>シュク</t>
    </rPh>
    <rPh sb="46" eb="47">
      <t>タ</t>
    </rPh>
    <phoneticPr fontId="3"/>
  </si>
  <si>
    <t>2021.8.20</t>
  </si>
  <si>
    <t>090-6216-4164</t>
  </si>
  <si>
    <t>鹿追町瓜幕東２－４１－３－３</t>
    <rPh sb="0" eb="3">
      <t>シカオイチョウ</t>
    </rPh>
    <rPh sb="3" eb="5">
      <t>ウリマク</t>
    </rPh>
    <rPh sb="5" eb="6">
      <t>ヒガシ</t>
    </rPh>
    <phoneticPr fontId="3"/>
  </si>
  <si>
    <t>1974.8.17</t>
  </si>
  <si>
    <t>090-5100-4441</t>
  </si>
  <si>
    <t>8：30～</t>
  </si>
  <si>
    <t>2021.8.24</t>
  </si>
  <si>
    <t>商工会取りまとめ事業所
要履歴書
年齢
経験不問
必要な資格：それぞれの職種に応じた免許</t>
    <rPh sb="0" eb="3">
      <t>ショウコウカイ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ネンレイ</t>
    </rPh>
    <rPh sb="20" eb="22">
      <t>ケイケン</t>
    </rPh>
    <rPh sb="22" eb="24">
      <t>フモン</t>
    </rPh>
    <rPh sb="25" eb="27">
      <t>ヒツヨウ</t>
    </rPh>
    <rPh sb="28" eb="30">
      <t>シカク</t>
    </rPh>
    <rPh sb="36" eb="38">
      <t>ショクシュ</t>
    </rPh>
    <rPh sb="39" eb="40">
      <t>オウ</t>
    </rPh>
    <rPh sb="42" eb="44">
      <t>メンキョ</t>
    </rPh>
    <phoneticPr fontId="3"/>
  </si>
  <si>
    <t>中谷　美希</t>
    <rPh sb="0" eb="2">
      <t>ナカタニ</t>
    </rPh>
    <rPh sb="3" eb="4">
      <t>ミ</t>
    </rPh>
    <phoneticPr fontId="3"/>
  </si>
  <si>
    <t>16時～23時までの3～6時間（要相談）
休日：毎水曜日（他要相談）</t>
    <rPh sb="2" eb="3">
      <t>ジ</t>
    </rPh>
    <rPh sb="21" eb="23">
      <t>キュウジツ</t>
    </rPh>
    <rPh sb="24" eb="25">
      <t>マイ</t>
    </rPh>
    <rPh sb="25" eb="28">
      <t>スイヨウビ</t>
    </rPh>
    <rPh sb="29" eb="30">
      <t>ホカ</t>
    </rPh>
    <rPh sb="30" eb="31">
      <t>ヨウ</t>
    </rPh>
    <rPh sb="31" eb="33">
      <t>ソウダン</t>
    </rPh>
    <phoneticPr fontId="3"/>
  </si>
  <si>
    <t>介護</t>
    <rPh sb="0" eb="2">
      <t>カイゴ</t>
    </rPh>
    <phoneticPr fontId="3"/>
  </si>
  <si>
    <t>9：00～15：00</t>
  </si>
  <si>
    <t>福利厚生があること</t>
    <rPh sb="0" eb="2">
      <t>フクリ</t>
    </rPh>
    <rPh sb="2" eb="4">
      <t>コウセイ</t>
    </rPh>
    <phoneticPr fontId="3"/>
  </si>
  <si>
    <t>2021.9.24</t>
  </si>
  <si>
    <t>2022.9.23</t>
  </si>
  <si>
    <t>Ｒ３</t>
  </si>
  <si>
    <t>2019.4.12</t>
  </si>
  <si>
    <t>4-12</t>
  </si>
  <si>
    <t>2019.5.16</t>
  </si>
  <si>
    <t>2019.6.26</t>
  </si>
  <si>
    <t>2019.7.5</t>
  </si>
  <si>
    <t>2019.7.19</t>
  </si>
  <si>
    <t>2019.12.19</t>
  </si>
  <si>
    <t>2020.5.14</t>
  </si>
  <si>
    <t>2020.6.16</t>
  </si>
  <si>
    <t>090-6871-4718</t>
  </si>
  <si>
    <t>2020.9.16</t>
  </si>
  <si>
    <t>2021.3.15</t>
  </si>
  <si>
    <t>河東郡音更町南鈴蘭2丁目4番地</t>
    <rPh sb="0" eb="3">
      <t>カトウグン</t>
    </rPh>
    <rPh sb="3" eb="6">
      <t>オトフケチョウ</t>
    </rPh>
    <rPh sb="6" eb="7">
      <t>ミナミ</t>
    </rPh>
    <rPh sb="7" eb="9">
      <t>スズラン</t>
    </rPh>
    <rPh sb="10" eb="12">
      <t>チョウメ</t>
    </rPh>
    <rPh sb="13" eb="15">
      <t>バンチ</t>
    </rPh>
    <phoneticPr fontId="3"/>
  </si>
  <si>
    <t>2022.10.19</t>
  </si>
  <si>
    <t>紺野　京美</t>
    <rPh sb="0" eb="2">
      <t>コンノ</t>
    </rPh>
    <rPh sb="3" eb="4">
      <t>キョウ</t>
    </rPh>
    <rPh sb="4" eb="5">
      <t>ミ</t>
    </rPh>
    <phoneticPr fontId="3"/>
  </si>
  <si>
    <t>給食統括マネージャー　
石川</t>
    <rPh sb="0" eb="2">
      <t>キュウショク</t>
    </rPh>
    <rPh sb="2" eb="4">
      <t>トウカツ</t>
    </rPh>
    <rPh sb="12" eb="14">
      <t>イシカワ</t>
    </rPh>
    <phoneticPr fontId="3"/>
  </si>
  <si>
    <t>上川郡新得町屈足旭町３丁目３０番地
さわやかハイツ１０２号</t>
    <rPh sb="0" eb="3">
      <t>カミカワグン</t>
    </rPh>
    <rPh sb="3" eb="6">
      <t>シントクチョウ</t>
    </rPh>
    <rPh sb="6" eb="8">
      <t>クッタリ</t>
    </rPh>
    <rPh sb="8" eb="9">
      <t>アサヒ</t>
    </rPh>
    <rPh sb="9" eb="10">
      <t>マチ</t>
    </rPh>
    <rPh sb="11" eb="13">
      <t>チョウメ</t>
    </rPh>
    <rPh sb="15" eb="17">
      <t>バンチ</t>
    </rPh>
    <rPh sb="28" eb="29">
      <t>ゴウ</t>
    </rPh>
    <phoneticPr fontId="3"/>
  </si>
  <si>
    <t>2022.11.3</t>
  </si>
  <si>
    <t>1-13（71）</t>
  </si>
  <si>
    <t>2-16（104）</t>
  </si>
  <si>
    <t>令和4年4月20日～
令和4年11月10日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3"/>
  </si>
  <si>
    <t>河東郡鹿追町上然別西9-13-14</t>
    <rPh sb="0" eb="3">
      <t>カトウグン</t>
    </rPh>
    <rPh sb="3" eb="6">
      <t>シカオイチョウ</t>
    </rPh>
    <phoneticPr fontId="3"/>
  </si>
  <si>
    <t>&lt;パートタイマー&gt;除草作業、農産物の収穫作業（馬鈴薯・キャベツ・ブロッコリーなど）</t>
    <rPh sb="9" eb="11">
      <t>ジョソウ</t>
    </rPh>
    <rPh sb="11" eb="13">
      <t>サギョウ</t>
    </rPh>
    <rPh sb="14" eb="17">
      <t>ノウサンブツ</t>
    </rPh>
    <rPh sb="18" eb="20">
      <t>シュウカク</t>
    </rPh>
    <rPh sb="20" eb="22">
      <t>サギョウ</t>
    </rPh>
    <rPh sb="23" eb="26">
      <t>バレイショ</t>
    </rPh>
    <phoneticPr fontId="3"/>
  </si>
  <si>
    <t>3-2</t>
  </si>
  <si>
    <t xml:space="preserve">8：00～12：00　13：00～17：00
休憩10：00、15：00
1日最低2時間以上の就労
</t>
    <rPh sb="23" eb="25">
      <t>キュウケイ</t>
    </rPh>
    <rPh sb="38" eb="39">
      <t>ニチ</t>
    </rPh>
    <rPh sb="39" eb="41">
      <t>サイテイ</t>
    </rPh>
    <rPh sb="42" eb="44">
      <t>ジカン</t>
    </rPh>
    <rPh sb="44" eb="46">
      <t>イジョウ</t>
    </rPh>
    <rPh sb="47" eb="49">
      <t>シュウロウ</t>
    </rPh>
    <phoneticPr fontId="3"/>
  </si>
  <si>
    <t>昼食持参</t>
    <rPh sb="0" eb="2">
      <t>チュウショク</t>
    </rPh>
    <rPh sb="2" eb="4">
      <t>ジサン</t>
    </rPh>
    <phoneticPr fontId="3"/>
  </si>
  <si>
    <t>尾藤　順一</t>
    <rPh sb="0" eb="2">
      <t>ビトウ</t>
    </rPh>
    <rPh sb="3" eb="5">
      <t>ジュンイチ</t>
    </rPh>
    <phoneticPr fontId="3"/>
  </si>
  <si>
    <t>鹿追町泉町２丁目３６</t>
  </si>
  <si>
    <t>調理師免許</t>
    <rPh sb="0" eb="3">
      <t>チョウリシ</t>
    </rPh>
    <rPh sb="3" eb="5">
      <t>メンキョ</t>
    </rPh>
    <phoneticPr fontId="3"/>
  </si>
  <si>
    <t>&lt;正社員&gt;
葬祭業、火葬場、タイヤ修理</t>
    <rPh sb="1" eb="4">
      <t>セイシャイン</t>
    </rPh>
    <rPh sb="6" eb="8">
      <t>ソウサイ</t>
    </rPh>
    <rPh sb="8" eb="9">
      <t>ギョウ</t>
    </rPh>
    <rPh sb="10" eb="13">
      <t>カソウバ</t>
    </rPh>
    <rPh sb="17" eb="19">
      <t>シュウリ</t>
    </rPh>
    <phoneticPr fontId="3"/>
  </si>
  <si>
    <t>8：30～17：30の間でシフト制（夏期・冬期で多少変動あり）　勤務時間については応相談</t>
    <rPh sb="11" eb="12">
      <t>アイダ</t>
    </rPh>
    <rPh sb="16" eb="17">
      <t>セイ</t>
    </rPh>
    <rPh sb="18" eb="20">
      <t>カキ</t>
    </rPh>
    <rPh sb="21" eb="23">
      <t>トウキ</t>
    </rPh>
    <rPh sb="24" eb="26">
      <t>タショウ</t>
    </rPh>
    <rPh sb="26" eb="28">
      <t>ヘンドウ</t>
    </rPh>
    <rPh sb="32" eb="34">
      <t>キンム</t>
    </rPh>
    <rPh sb="34" eb="36">
      <t>ジカン</t>
    </rPh>
    <rPh sb="41" eb="44">
      <t>オウソウダン</t>
    </rPh>
    <phoneticPr fontId="3"/>
  </si>
  <si>
    <t>警備</t>
  </si>
  <si>
    <t>手の痺れがあり、手先を使わない仕事を希望</t>
    <rPh sb="0" eb="1">
      <t>テ</t>
    </rPh>
    <rPh sb="2" eb="3">
      <t>シビ</t>
    </rPh>
    <rPh sb="8" eb="10">
      <t>テサキ</t>
    </rPh>
    <rPh sb="11" eb="12">
      <t>ツカ</t>
    </rPh>
    <rPh sb="15" eb="17">
      <t>シゴト</t>
    </rPh>
    <rPh sb="18" eb="20">
      <t>キボウ</t>
    </rPh>
    <phoneticPr fontId="3"/>
  </si>
  <si>
    <t>2021.12.10</t>
  </si>
  <si>
    <t>2022.12.9</t>
  </si>
  <si>
    <t>酪農ヘルパー</t>
    <rPh sb="0" eb="2">
      <t>ラクノウ</t>
    </rPh>
    <phoneticPr fontId="3"/>
  </si>
  <si>
    <t>総務課長　菅原　雄一郎</t>
    <rPh sb="0" eb="2">
      <t>ソウム</t>
    </rPh>
    <rPh sb="2" eb="4">
      <t>カチョウ</t>
    </rPh>
    <rPh sb="8" eb="11">
      <t>ユウイチロウ</t>
    </rPh>
    <phoneticPr fontId="3"/>
  </si>
  <si>
    <t>&lt;正社員・季節雇用&gt;
建設工事現場作業員
（土木建設現場にて、現場代理人補助や測量補助、重機械作業手元等）</t>
    <rPh sb="1" eb="4">
      <t>セイシャイン</t>
    </rPh>
    <rPh sb="5" eb="7">
      <t>キセツ</t>
    </rPh>
    <rPh sb="7" eb="9">
      <t>コヨウ</t>
    </rPh>
    <rPh sb="11" eb="13">
      <t>ケンセツ</t>
    </rPh>
    <rPh sb="13" eb="15">
      <t>コウジ</t>
    </rPh>
    <rPh sb="15" eb="17">
      <t>ゲンバ</t>
    </rPh>
    <rPh sb="17" eb="20">
      <t>サギョウイン</t>
    </rPh>
    <rPh sb="22" eb="24">
      <t>ドボク</t>
    </rPh>
    <rPh sb="24" eb="26">
      <t>ケンセツ</t>
    </rPh>
    <rPh sb="26" eb="28">
      <t>ゲンバ</t>
    </rPh>
    <rPh sb="31" eb="33">
      <t>ゲンバ</t>
    </rPh>
    <rPh sb="33" eb="36">
      <t>ダイリニン</t>
    </rPh>
    <rPh sb="36" eb="38">
      <t>ホジョ</t>
    </rPh>
    <rPh sb="39" eb="41">
      <t>ソクリョウ</t>
    </rPh>
    <rPh sb="41" eb="43">
      <t>ホジョ</t>
    </rPh>
    <rPh sb="44" eb="45">
      <t>ジュウ</t>
    </rPh>
    <rPh sb="45" eb="47">
      <t>キカイ</t>
    </rPh>
    <rPh sb="47" eb="49">
      <t>サギョウ</t>
    </rPh>
    <rPh sb="49" eb="51">
      <t>テモト</t>
    </rPh>
    <rPh sb="51" eb="52">
      <t>トウ</t>
    </rPh>
    <phoneticPr fontId="3"/>
  </si>
  <si>
    <t>商工会取りまとめ事業所
要履歴書、労災完備、試用期間あり
必要な知識、技能等あれば尚可（未経験も可）</t>
    <rPh sb="0" eb="3">
      <t>ショウコウカイ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ロウサイ</t>
    </rPh>
    <rPh sb="19" eb="21">
      <t>カンビ</t>
    </rPh>
    <rPh sb="22" eb="24">
      <t>シヨウ</t>
    </rPh>
    <rPh sb="24" eb="26">
      <t>キカン</t>
    </rPh>
    <rPh sb="29" eb="31">
      <t>ヒツヨウ</t>
    </rPh>
    <rPh sb="32" eb="34">
      <t>チシキ</t>
    </rPh>
    <rPh sb="35" eb="37">
      <t>ギノウ</t>
    </rPh>
    <rPh sb="37" eb="38">
      <t>トウ</t>
    </rPh>
    <rPh sb="41" eb="43">
      <t>ナオカ</t>
    </rPh>
    <rPh sb="44" eb="47">
      <t>ミケイケン</t>
    </rPh>
    <rPh sb="48" eb="49">
      <t>カ</t>
    </rPh>
    <phoneticPr fontId="3"/>
  </si>
  <si>
    <t>令和4年4月1日～
令和4年11月21日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6" eb="17">
      <t>ガツ</t>
    </rPh>
    <rPh sb="19" eb="20">
      <t>ニチ</t>
    </rPh>
    <phoneticPr fontId="3"/>
  </si>
  <si>
    <t>8：00～17：00
（休憩 12：00～13：00、午前午後各15分）
休日　毎月第2・4日曜日、雨天時休みの場合あり
春・秋の繁忙期時間外勤務あり（1時間程度）</t>
    <rPh sb="12" eb="14">
      <t>キュウケイ</t>
    </rPh>
    <rPh sb="27" eb="29">
      <t>ゴゼン</t>
    </rPh>
    <rPh sb="29" eb="31">
      <t>ゴゴ</t>
    </rPh>
    <rPh sb="31" eb="32">
      <t>カク</t>
    </rPh>
    <rPh sb="34" eb="35">
      <t>フン</t>
    </rPh>
    <rPh sb="37" eb="39">
      <t>キュウジツ</t>
    </rPh>
    <rPh sb="40" eb="42">
      <t>マイツキ</t>
    </rPh>
    <rPh sb="42" eb="43">
      <t>ダイ</t>
    </rPh>
    <rPh sb="46" eb="49">
      <t>ニチヨウビ</t>
    </rPh>
    <rPh sb="50" eb="52">
      <t>ウテン</t>
    </rPh>
    <rPh sb="52" eb="53">
      <t>ジ</t>
    </rPh>
    <rPh sb="53" eb="54">
      <t>ヤス</t>
    </rPh>
    <rPh sb="56" eb="58">
      <t>バアイ</t>
    </rPh>
    <rPh sb="61" eb="62">
      <t>ハル</t>
    </rPh>
    <rPh sb="63" eb="64">
      <t>アキ</t>
    </rPh>
    <rPh sb="65" eb="67">
      <t>ハンボウ</t>
    </rPh>
    <rPh sb="67" eb="68">
      <t>キ</t>
    </rPh>
    <rPh sb="68" eb="71">
      <t>ジカンガイ</t>
    </rPh>
    <rPh sb="71" eb="73">
      <t>キンム</t>
    </rPh>
    <rPh sb="77" eb="79">
      <t>ジカン</t>
    </rPh>
    <rPh sb="79" eb="81">
      <t>テイド</t>
    </rPh>
    <phoneticPr fontId="3"/>
  </si>
  <si>
    <t>鈴蘭ビルサービス株式会社</t>
    <rPh sb="0" eb="2">
      <t>スズラン</t>
    </rPh>
    <rPh sb="8" eb="12">
      <t>カブシキガイシャ</t>
    </rPh>
    <phoneticPr fontId="3"/>
  </si>
  <si>
    <t>3-4</t>
  </si>
  <si>
    <t>〈パート・アルバイト〉
工場内乳製品製造業務</t>
    <rPh sb="12" eb="15">
      <t>コウジョウナイ</t>
    </rPh>
    <rPh sb="15" eb="18">
      <t>ニュウセイヒン</t>
    </rPh>
    <rPh sb="18" eb="20">
      <t>セイゾウ</t>
    </rPh>
    <rPh sb="20" eb="22">
      <t>ギョウム</t>
    </rPh>
    <phoneticPr fontId="3"/>
  </si>
  <si>
    <t>有限会社　太田農場</t>
    <rPh sb="0" eb="4">
      <t>ユウゲンガイシャ</t>
    </rPh>
    <phoneticPr fontId="3"/>
  </si>
  <si>
    <t>太田　幸男</t>
  </si>
  <si>
    <t>&lt;正社員&gt;
肉牛の飼養管理（主にショベルによる徐糞作業）</t>
    <rPh sb="1" eb="4">
      <t>セイシャイン</t>
    </rPh>
    <rPh sb="6" eb="7">
      <t>ニク</t>
    </rPh>
    <rPh sb="7" eb="8">
      <t>ウシ</t>
    </rPh>
    <rPh sb="9" eb="11">
      <t>シヨウ</t>
    </rPh>
    <rPh sb="11" eb="13">
      <t>カンリ</t>
    </rPh>
    <rPh sb="14" eb="15">
      <t>オモ</t>
    </rPh>
    <rPh sb="23" eb="24">
      <t>ジョ</t>
    </rPh>
    <rPh sb="24" eb="25">
      <t>フン</t>
    </rPh>
    <rPh sb="25" eb="27">
      <t>サギョウ</t>
    </rPh>
    <phoneticPr fontId="3"/>
  </si>
  <si>
    <t>0156-66-2744</t>
  </si>
  <si>
    <t>7：30～17：00（休憩1時間半）
休日：4週5休、お盆、年始</t>
    <rPh sb="11" eb="13">
      <t>キュウケイ</t>
    </rPh>
    <rPh sb="14" eb="17">
      <t>ジカンハン</t>
    </rPh>
    <rPh sb="19" eb="21">
      <t>キュウジツ</t>
    </rPh>
    <rPh sb="23" eb="24">
      <t>シュウ</t>
    </rPh>
    <rPh sb="25" eb="26">
      <t>キュウ</t>
    </rPh>
    <rPh sb="28" eb="29">
      <t>ボン</t>
    </rPh>
    <rPh sb="30" eb="32">
      <t>ネンシ</t>
    </rPh>
    <phoneticPr fontId="3"/>
  </si>
  <si>
    <t>3-5</t>
  </si>
  <si>
    <t>河東郡鹿追町新町2丁目25番地</t>
  </si>
  <si>
    <t>上山</t>
  </si>
  <si>
    <t>株式会社ノア・ビルサービス</t>
    <rPh sb="0" eb="2">
      <t>カブシキ</t>
    </rPh>
    <rPh sb="2" eb="4">
      <t>カイシャ</t>
    </rPh>
    <phoneticPr fontId="3"/>
  </si>
  <si>
    <t>150,000円～</t>
    <rPh sb="7" eb="8">
      <t>エン</t>
    </rPh>
    <phoneticPr fontId="3"/>
  </si>
  <si>
    <t>3-6</t>
  </si>
  <si>
    <t>3-7</t>
  </si>
  <si>
    <t>相澤</t>
    <rPh sb="0" eb="2">
      <t>アイザワ</t>
    </rPh>
    <phoneticPr fontId="3"/>
  </si>
  <si>
    <t>250,000円～</t>
    <rPh sb="7" eb="8">
      <t>エン</t>
    </rPh>
    <phoneticPr fontId="3"/>
  </si>
  <si>
    <t>大型自動車免許、車両系機械運転技能者あれば尚可、免許は入社後取得も可相談に応じます　要履歴書・社保完備・通勤手当有</t>
    <rPh sb="0" eb="2">
      <t>オオガタ</t>
    </rPh>
    <rPh sb="2" eb="5">
      <t>ジドウシャ</t>
    </rPh>
    <rPh sb="5" eb="7">
      <t>メンキョ</t>
    </rPh>
    <rPh sb="8" eb="10">
      <t>シャリョウ</t>
    </rPh>
    <rPh sb="10" eb="11">
      <t>ケイ</t>
    </rPh>
    <rPh sb="11" eb="13">
      <t>キカイ</t>
    </rPh>
    <rPh sb="13" eb="15">
      <t>ウンテン</t>
    </rPh>
    <rPh sb="15" eb="17">
      <t>ギノウ</t>
    </rPh>
    <rPh sb="17" eb="18">
      <t>シャ</t>
    </rPh>
    <rPh sb="21" eb="22">
      <t>ナオ</t>
    </rPh>
    <rPh sb="22" eb="23">
      <t>カ</t>
    </rPh>
    <rPh sb="24" eb="26">
      <t>メンキョ</t>
    </rPh>
    <rPh sb="27" eb="30">
      <t>ニュウシャゴ</t>
    </rPh>
    <rPh sb="30" eb="32">
      <t>シュトク</t>
    </rPh>
    <rPh sb="33" eb="34">
      <t>カ</t>
    </rPh>
    <rPh sb="34" eb="36">
      <t>ソウダン</t>
    </rPh>
    <rPh sb="37" eb="38">
      <t>オウ</t>
    </rPh>
    <phoneticPr fontId="3"/>
  </si>
  <si>
    <t>商工会取りまとめ事業所
要履歴書・年齢・経験不問（普通自動車免許、土木施工管理技士等あればなお可）</t>
    <rPh sb="0" eb="3">
      <t>ショウコウカイ</t>
    </rPh>
    <rPh sb="3" eb="4">
      <t>ト</t>
    </rPh>
    <rPh sb="8" eb="11">
      <t>ジギョウショ</t>
    </rPh>
    <rPh sb="25" eb="27">
      <t>フツウ</t>
    </rPh>
    <rPh sb="27" eb="30">
      <t>ジドウシャ</t>
    </rPh>
    <rPh sb="30" eb="32">
      <t>メンキョ</t>
    </rPh>
    <rPh sb="33" eb="35">
      <t>ドボク</t>
    </rPh>
    <rPh sb="35" eb="37">
      <t>セコウ</t>
    </rPh>
    <rPh sb="37" eb="39">
      <t>カンリ</t>
    </rPh>
    <rPh sb="39" eb="41">
      <t>ギシ</t>
    </rPh>
    <rPh sb="41" eb="42">
      <t>トウ</t>
    </rPh>
    <rPh sb="47" eb="48">
      <t>カ</t>
    </rPh>
    <phoneticPr fontId="3"/>
  </si>
  <si>
    <t>&lt;正社員・季節雇用&gt;
大型トラック運転手
(ダンプ・セルフ・トレーラー)
(土砂等運搬、建設機等運搬)</t>
    <rPh sb="1" eb="4">
      <t>セイシャイン</t>
    </rPh>
    <rPh sb="5" eb="7">
      <t>キセツ</t>
    </rPh>
    <rPh sb="7" eb="9">
      <t>コヨウ</t>
    </rPh>
    <rPh sb="11" eb="13">
      <t>オオガタ</t>
    </rPh>
    <rPh sb="17" eb="20">
      <t>ウンテンシュ</t>
    </rPh>
    <rPh sb="38" eb="40">
      <t>ドシャ</t>
    </rPh>
    <rPh sb="40" eb="41">
      <t>トウ</t>
    </rPh>
    <rPh sb="41" eb="43">
      <t>ウンパン</t>
    </rPh>
    <rPh sb="44" eb="46">
      <t>ケンセツ</t>
    </rPh>
    <rPh sb="46" eb="47">
      <t>キ</t>
    </rPh>
    <rPh sb="47" eb="48">
      <t>トウ</t>
    </rPh>
    <rPh sb="48" eb="50">
      <t>ウンパン</t>
    </rPh>
    <phoneticPr fontId="3"/>
  </si>
  <si>
    <t>重機オペレーター</t>
    <rPh sb="0" eb="2">
      <t>ジュウキ</t>
    </rPh>
    <phoneticPr fontId="3"/>
  </si>
  <si>
    <t>1,500円～</t>
    <rPh sb="5" eb="6">
      <t>エン</t>
    </rPh>
    <phoneticPr fontId="3"/>
  </si>
  <si>
    <t>7：00～17：00
（休憩90分　休日・時間外有　残業：月平均30時間）
休日：日曜日</t>
    <rPh sb="12" eb="14">
      <t>キュウケイ</t>
    </rPh>
    <rPh sb="16" eb="17">
      <t>フン</t>
    </rPh>
    <rPh sb="18" eb="20">
      <t>キュウジツ</t>
    </rPh>
    <rPh sb="21" eb="24">
      <t>ジカンガイ</t>
    </rPh>
    <rPh sb="24" eb="25">
      <t>アリ</t>
    </rPh>
    <rPh sb="26" eb="28">
      <t>ザンギョウ</t>
    </rPh>
    <rPh sb="29" eb="30">
      <t>ツキ</t>
    </rPh>
    <rPh sb="30" eb="32">
      <t>ヘイキン</t>
    </rPh>
    <rPh sb="34" eb="36">
      <t>ジカン</t>
    </rPh>
    <rPh sb="38" eb="40">
      <t>キュウジツ</t>
    </rPh>
    <rPh sb="41" eb="44">
      <t>ニチヨウビ</t>
    </rPh>
    <phoneticPr fontId="3"/>
  </si>
  <si>
    <t>商工会取りまとめ事業所
要履歴書・年齢・経験不問（土木工事に関わる資格があればなお良）</t>
    <rPh sb="0" eb="3">
      <t>ショウコウカイ</t>
    </rPh>
    <rPh sb="3" eb="4">
      <t>ト</t>
    </rPh>
    <rPh sb="8" eb="11">
      <t>ジギョウショ</t>
    </rPh>
    <rPh sb="25" eb="27">
      <t>ドボク</t>
    </rPh>
    <rPh sb="27" eb="29">
      <t>コウジ</t>
    </rPh>
    <rPh sb="30" eb="31">
      <t>カカ</t>
    </rPh>
    <rPh sb="33" eb="35">
      <t>シカク</t>
    </rPh>
    <rPh sb="41" eb="42">
      <t>ヨ</t>
    </rPh>
    <phoneticPr fontId="3"/>
  </si>
  <si>
    <t>&lt;アルバイト・パート&gt;
軽作業
（建設工事現場での簡単な作業）</t>
    <rPh sb="12" eb="15">
      <t>ケイサギョウ</t>
    </rPh>
    <rPh sb="17" eb="19">
      <t>ケンセツ</t>
    </rPh>
    <rPh sb="19" eb="21">
      <t>コウジ</t>
    </rPh>
    <rPh sb="21" eb="23">
      <t>ゲンバ</t>
    </rPh>
    <rPh sb="25" eb="27">
      <t>カンタン</t>
    </rPh>
    <rPh sb="28" eb="30">
      <t>サギョウ</t>
    </rPh>
    <phoneticPr fontId="3"/>
  </si>
  <si>
    <t>鹿追町北町１丁目９-１　北町団地１８号棟</t>
    <rPh sb="0" eb="3">
      <t>シカオイチョウ</t>
    </rPh>
    <rPh sb="3" eb="5">
      <t>キタマチ</t>
    </rPh>
    <rPh sb="6" eb="8">
      <t>チョウメ</t>
    </rPh>
    <rPh sb="12" eb="14">
      <t>キタマチ</t>
    </rPh>
    <rPh sb="14" eb="16">
      <t>ダンチ</t>
    </rPh>
    <rPh sb="18" eb="20">
      <t>ゴウトウ</t>
    </rPh>
    <phoneticPr fontId="3"/>
  </si>
  <si>
    <t>7：30～17：00（実働3時間～）
休日：日曜日</t>
    <rPh sb="11" eb="13">
      <t>ジツドウ</t>
    </rPh>
    <rPh sb="14" eb="16">
      <t>ジカン</t>
    </rPh>
    <rPh sb="19" eb="21">
      <t>キュウジツ</t>
    </rPh>
    <rPh sb="22" eb="25">
      <t>ニチヨウビ</t>
    </rPh>
    <phoneticPr fontId="3"/>
  </si>
  <si>
    <t>950円～</t>
    <rPh sb="3" eb="4">
      <t>エン</t>
    </rPh>
    <phoneticPr fontId="3"/>
  </si>
  <si>
    <t>商工会取りまとめ事業所
普通自動車免許、要履歴書、年齢、経験不問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0" eb="21">
      <t>ヨウ</t>
    </rPh>
    <rPh sb="21" eb="24">
      <t>リレキショ</t>
    </rPh>
    <rPh sb="25" eb="27">
      <t>ネンレイ</t>
    </rPh>
    <rPh sb="28" eb="30">
      <t>ケイケン</t>
    </rPh>
    <rPh sb="30" eb="32">
      <t>フモン</t>
    </rPh>
    <phoneticPr fontId="3"/>
  </si>
  <si>
    <t>鹿追貨物自動車　株式会社</t>
    <rPh sb="8" eb="12">
      <t>カブシキガイシャ</t>
    </rPh>
    <phoneticPr fontId="3"/>
  </si>
  <si>
    <t>市川</t>
  </si>
  <si>
    <t>7:00～17:00
休日：日曜日</t>
    <rPh sb="14" eb="17">
      <t>ニチヨウビ</t>
    </rPh>
    <phoneticPr fontId="3"/>
  </si>
  <si>
    <t>20万円～30万円
（他賞与年2回）</t>
    <rPh sb="11" eb="12">
      <t>ホカ</t>
    </rPh>
    <rPh sb="12" eb="14">
      <t>ショウヨ</t>
    </rPh>
    <rPh sb="14" eb="15">
      <t>ネン</t>
    </rPh>
    <rPh sb="16" eb="17">
      <t>カイ</t>
    </rPh>
    <phoneticPr fontId="3"/>
  </si>
  <si>
    <t>4-5</t>
  </si>
  <si>
    <t>株式会社　十勝鹿追そば</t>
    <rPh sb="0" eb="4">
      <t>カブシキガイシャ</t>
    </rPh>
    <rPh sb="5" eb="7">
      <t>トカチ</t>
    </rPh>
    <rPh sb="7" eb="9">
      <t>シカオイ</t>
    </rPh>
    <phoneticPr fontId="3"/>
  </si>
  <si>
    <t>3-14</t>
  </si>
  <si>
    <t>株式会社　三井組</t>
  </si>
  <si>
    <t>河東郡鹿追町南町1丁目24番地</t>
  </si>
  <si>
    <t>鹿追町地域プロジェクトマネージャー
「タウンセールス・プロモーション推進事業に関する業務」</t>
    <rPh sb="0" eb="3">
      <t>シカオイチョウ</t>
    </rPh>
    <rPh sb="3" eb="5">
      <t>チイキ</t>
    </rPh>
    <rPh sb="34" eb="36">
      <t>スイシン</t>
    </rPh>
    <rPh sb="36" eb="38">
      <t>ジギョウ</t>
    </rPh>
    <rPh sb="39" eb="40">
      <t>カン</t>
    </rPh>
    <rPh sb="42" eb="44">
      <t>ギョウム</t>
    </rPh>
    <phoneticPr fontId="3"/>
  </si>
  <si>
    <t>雑件</t>
    <rPh sb="0" eb="2">
      <t>ザッケン</t>
    </rPh>
    <phoneticPr fontId="3"/>
  </si>
  <si>
    <t>&lt;正社員&gt;
①土木作業員、
②土木工事施工管理技士
③積算・営業事務</t>
    <rPh sb="1" eb="4">
      <t>セイシャイン</t>
    </rPh>
    <phoneticPr fontId="3"/>
  </si>
  <si>
    <t>要相談　月水金　8：30～17：00　
　　　　　火　　　8：30～18：30
　　　　　木　　　8：30～12：30
　　　　　土　　　8：30～11：30
　　　　　(昼休み12：30～14：00）
休日： 日、祝、第１・３・５土、木・土曜午後休み</t>
    <rPh sb="0" eb="1">
      <t>ヨウ</t>
    </rPh>
    <rPh sb="1" eb="3">
      <t>ソウダン</t>
    </rPh>
    <rPh sb="4" eb="7">
      <t>ゲッスイキン</t>
    </rPh>
    <rPh sb="25" eb="26">
      <t>カ</t>
    </rPh>
    <rPh sb="45" eb="46">
      <t>モク</t>
    </rPh>
    <rPh sb="65" eb="66">
      <t>ド</t>
    </rPh>
    <rPh sb="86" eb="88">
      <t>ヒルヤス</t>
    </rPh>
    <rPh sb="102" eb="104">
      <t>キュウジツ</t>
    </rPh>
    <rPh sb="106" eb="107">
      <t>ニチ</t>
    </rPh>
    <rPh sb="108" eb="109">
      <t>シュク</t>
    </rPh>
    <rPh sb="110" eb="111">
      <t>ダイ</t>
    </rPh>
    <rPh sb="116" eb="117">
      <t>ド</t>
    </rPh>
    <rPh sb="118" eb="119">
      <t>キ</t>
    </rPh>
    <rPh sb="120" eb="122">
      <t>ドヨウ</t>
    </rPh>
    <rPh sb="122" eb="124">
      <t>ゴゴ</t>
    </rPh>
    <rPh sb="124" eb="125">
      <t>ヤス</t>
    </rPh>
    <phoneticPr fontId="3"/>
  </si>
  <si>
    <t>大特・大型免許
各種作業免許取得支援
要履歴書、年齢経験不問、社保完備。貸付住宅有、各種手当有
※パートタイマーは、時給・勤務時間・仕事内容 別途相談</t>
    <rPh sb="0" eb="2">
      <t>ダイトク</t>
    </rPh>
    <rPh sb="3" eb="5">
      <t>オオガタ</t>
    </rPh>
    <rPh sb="5" eb="7">
      <t>メンキョ</t>
    </rPh>
    <rPh sb="8" eb="10">
      <t>カクシュ</t>
    </rPh>
    <rPh sb="10" eb="12">
      <t>サギョウ</t>
    </rPh>
    <rPh sb="12" eb="14">
      <t>メンキョ</t>
    </rPh>
    <rPh sb="14" eb="16">
      <t>シュトク</t>
    </rPh>
    <rPh sb="16" eb="18">
      <t>シエン</t>
    </rPh>
    <rPh sb="19" eb="20">
      <t>ヨウ</t>
    </rPh>
    <rPh sb="20" eb="23">
      <t>リレキショ</t>
    </rPh>
    <rPh sb="24" eb="26">
      <t>ネンレイ</t>
    </rPh>
    <rPh sb="26" eb="28">
      <t>ケイケン</t>
    </rPh>
    <rPh sb="28" eb="30">
      <t>フモン</t>
    </rPh>
    <rPh sb="31" eb="33">
      <t>シャホ</t>
    </rPh>
    <rPh sb="33" eb="35">
      <t>カンビ</t>
    </rPh>
    <rPh sb="36" eb="38">
      <t>カシツケ</t>
    </rPh>
    <rPh sb="38" eb="40">
      <t>ジュウタク</t>
    </rPh>
    <rPh sb="40" eb="41">
      <t>アリ</t>
    </rPh>
    <rPh sb="42" eb="44">
      <t>カクシュ</t>
    </rPh>
    <rPh sb="44" eb="46">
      <t>テアテ</t>
    </rPh>
    <rPh sb="46" eb="47">
      <t>アリ</t>
    </rPh>
    <rPh sb="58" eb="60">
      <t>ジキュウ</t>
    </rPh>
    <rPh sb="61" eb="63">
      <t>キンム</t>
    </rPh>
    <rPh sb="63" eb="65">
      <t>ジカン</t>
    </rPh>
    <rPh sb="66" eb="68">
      <t>シゴト</t>
    </rPh>
    <rPh sb="68" eb="70">
      <t>ナイヨウ</t>
    </rPh>
    <rPh sb="71" eb="73">
      <t>ベット</t>
    </rPh>
    <rPh sb="73" eb="75">
      <t>ソウダン</t>
    </rPh>
    <phoneticPr fontId="3"/>
  </si>
  <si>
    <t>3-17</t>
  </si>
  <si>
    <t>&lt;正社員・アルバイト&gt;
作業員（清掃員）、事務員、一般廃棄物・産業</t>
    <rPh sb="1" eb="4">
      <t>セイシャイン</t>
    </rPh>
    <rPh sb="12" eb="15">
      <t>サギョウイン</t>
    </rPh>
    <rPh sb="16" eb="19">
      <t>セイソウイン</t>
    </rPh>
    <rPh sb="21" eb="24">
      <t>ジムイン</t>
    </rPh>
    <rPh sb="25" eb="27">
      <t>イッパン</t>
    </rPh>
    <rPh sb="27" eb="30">
      <t>ハイキブツ</t>
    </rPh>
    <rPh sb="31" eb="33">
      <t>サンギョウ</t>
    </rPh>
    <phoneticPr fontId="3"/>
  </si>
  <si>
    <t>8：00～17：00
休日：日曜日　他（変形1年単位）</t>
    <rPh sb="11" eb="13">
      <t>キュウジツ</t>
    </rPh>
    <rPh sb="14" eb="17">
      <t>ニチヨウビ</t>
    </rPh>
    <rPh sb="18" eb="19">
      <t>ホカ</t>
    </rPh>
    <rPh sb="20" eb="22">
      <t>ヘンケイ</t>
    </rPh>
    <rPh sb="23" eb="24">
      <t>ネン</t>
    </rPh>
    <rPh sb="24" eb="26">
      <t>タンイ</t>
    </rPh>
    <phoneticPr fontId="3"/>
  </si>
  <si>
    <t>①〈正社員〉150,000円～(賞与あり)※試用期間3カ月
②〈アルバイト・作業員〉時給1,000円
③〈アルバイト・事務員〉時給900円</t>
    <rPh sb="2" eb="5">
      <t>セイシャイン</t>
    </rPh>
    <rPh sb="13" eb="14">
      <t>エン</t>
    </rPh>
    <rPh sb="16" eb="18">
      <t>ショウヨ</t>
    </rPh>
    <rPh sb="22" eb="24">
      <t>シヨウ</t>
    </rPh>
    <rPh sb="24" eb="26">
      <t>キカン</t>
    </rPh>
    <rPh sb="28" eb="29">
      <t>ゲツ</t>
    </rPh>
    <rPh sb="38" eb="41">
      <t>サギョウイン</t>
    </rPh>
    <rPh sb="42" eb="44">
      <t>ジキュウ</t>
    </rPh>
    <rPh sb="49" eb="50">
      <t>エン</t>
    </rPh>
    <rPh sb="59" eb="62">
      <t>ジムイン</t>
    </rPh>
    <rPh sb="63" eb="65">
      <t>ジキュウ</t>
    </rPh>
    <rPh sb="68" eb="69">
      <t>エン</t>
    </rPh>
    <phoneticPr fontId="3"/>
  </si>
  <si>
    <t>河東郡鹿追町西町3丁目3番地</t>
  </si>
  <si>
    <t>商工会とりまとめ事業所
普通自動車免許（ＡＴ限定可）
労災・雇用保険、制服支給、経験不問
すきま時間で就労可能な方</t>
    <rPh sb="0" eb="3">
      <t>ショウコウカイ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2" eb="24">
      <t>ゲンテイ</t>
    </rPh>
    <rPh sb="24" eb="25">
      <t>カ</t>
    </rPh>
    <rPh sb="27" eb="29">
      <t>ロウサイ</t>
    </rPh>
    <rPh sb="30" eb="32">
      <t>コヨウ</t>
    </rPh>
    <rPh sb="32" eb="34">
      <t>ホケン</t>
    </rPh>
    <rPh sb="35" eb="37">
      <t>セイフク</t>
    </rPh>
    <rPh sb="37" eb="39">
      <t>シキュウ</t>
    </rPh>
    <rPh sb="40" eb="42">
      <t>ケイケン</t>
    </rPh>
    <rPh sb="42" eb="44">
      <t>フモン</t>
    </rPh>
    <rPh sb="48" eb="50">
      <t>ジカン</t>
    </rPh>
    <rPh sb="51" eb="53">
      <t>シュウロウ</t>
    </rPh>
    <rPh sb="53" eb="55">
      <t>カノウ</t>
    </rPh>
    <rPh sb="56" eb="57">
      <t>カタ</t>
    </rPh>
    <phoneticPr fontId="3"/>
  </si>
  <si>
    <t>&lt;正社員&gt;
10ｔダンプ運転手</t>
    <rPh sb="1" eb="4">
      <t>セイシャイン</t>
    </rPh>
    <rPh sb="12" eb="15">
      <t>ウンテンシュ</t>
    </rPh>
    <phoneticPr fontId="3"/>
  </si>
  <si>
    <t>3-19</t>
  </si>
  <si>
    <t>184,000円～</t>
    <rPh sb="7" eb="8">
      <t>エン</t>
    </rPh>
    <phoneticPr fontId="3"/>
  </si>
  <si>
    <t>&lt;正社員・パート&gt;
レジ入力、フード作り（ソフトクリーム）、販売業務、商品陳列、店舗片付け他
（正社員はPCを使用した事務業務あり）</t>
    <rPh sb="1" eb="4">
      <t>セイシャイン</t>
    </rPh>
    <rPh sb="12" eb="14">
      <t>ニュウリョク</t>
    </rPh>
    <rPh sb="18" eb="19">
      <t>ツク</t>
    </rPh>
    <rPh sb="30" eb="32">
      <t>ハンバイ</t>
    </rPh>
    <rPh sb="32" eb="34">
      <t>ギョウム</t>
    </rPh>
    <rPh sb="35" eb="37">
      <t>ショウヒン</t>
    </rPh>
    <rPh sb="37" eb="39">
      <t>チンレツ</t>
    </rPh>
    <rPh sb="40" eb="42">
      <t>テンポ</t>
    </rPh>
    <rPh sb="42" eb="44">
      <t>カタヅ</t>
    </rPh>
    <rPh sb="45" eb="46">
      <t>ホカ</t>
    </rPh>
    <rPh sb="48" eb="51">
      <t>セイシャイン</t>
    </rPh>
    <rPh sb="55" eb="57">
      <t>シヨウ</t>
    </rPh>
    <rPh sb="59" eb="61">
      <t>ジム</t>
    </rPh>
    <rPh sb="61" eb="63">
      <t>ギョウム</t>
    </rPh>
    <phoneticPr fontId="3"/>
  </si>
  <si>
    <t>・〈勤務時間〉　シフト制（要相談）
・〈休日〉　シフト制の為要相談（土日休みも可）
・年次有給休暇</t>
    <rPh sb="2" eb="4">
      <t>キンム</t>
    </rPh>
    <rPh sb="4" eb="6">
      <t>ジカン</t>
    </rPh>
    <rPh sb="11" eb="12">
      <t>セイ</t>
    </rPh>
    <rPh sb="13" eb="14">
      <t>ヨウ</t>
    </rPh>
    <rPh sb="14" eb="16">
      <t>ソウダン</t>
    </rPh>
    <rPh sb="20" eb="22">
      <t>キュウジツ</t>
    </rPh>
    <rPh sb="27" eb="28">
      <t>セイ</t>
    </rPh>
    <rPh sb="29" eb="30">
      <t>タメ</t>
    </rPh>
    <rPh sb="30" eb="31">
      <t>ヨウ</t>
    </rPh>
    <rPh sb="31" eb="33">
      <t>ソウダン</t>
    </rPh>
    <rPh sb="34" eb="36">
      <t>ドニチ</t>
    </rPh>
    <rPh sb="36" eb="37">
      <t>ヤス</t>
    </rPh>
    <rPh sb="39" eb="40">
      <t>カ</t>
    </rPh>
    <rPh sb="43" eb="45">
      <t>ネンジ</t>
    </rPh>
    <rPh sb="45" eb="47">
      <t>ユウキュウ</t>
    </rPh>
    <rPh sb="47" eb="49">
      <t>キュウカ</t>
    </rPh>
    <phoneticPr fontId="3"/>
  </si>
  <si>
    <t>8：30～17：30の間でシフト制（夏季・冬季で多少変動あり）　勤務時間については応相談</t>
    <rPh sb="11" eb="12">
      <t>アイダ</t>
    </rPh>
    <rPh sb="16" eb="17">
      <t>セイ</t>
    </rPh>
    <rPh sb="18" eb="20">
      <t>カキ</t>
    </rPh>
    <rPh sb="21" eb="23">
      <t>トウキ</t>
    </rPh>
    <rPh sb="24" eb="26">
      <t>タショウ</t>
    </rPh>
    <rPh sb="26" eb="28">
      <t>ヘンドウ</t>
    </rPh>
    <rPh sb="32" eb="34">
      <t>キンム</t>
    </rPh>
    <rPh sb="34" eb="36">
      <t>ジカン</t>
    </rPh>
    <rPh sb="41" eb="44">
      <t>オウソウダン</t>
    </rPh>
    <phoneticPr fontId="3"/>
  </si>
  <si>
    <t>河東郡鹿追町瓜幕西30線20番地15</t>
    <rPh sb="0" eb="3">
      <t>カトウグン</t>
    </rPh>
    <rPh sb="3" eb="6">
      <t>シカオイチョウ</t>
    </rPh>
    <rPh sb="6" eb="8">
      <t>ウリマク</t>
    </rPh>
    <rPh sb="8" eb="9">
      <t>ニシ</t>
    </rPh>
    <rPh sb="11" eb="12">
      <t>セン</t>
    </rPh>
    <rPh sb="14" eb="16">
      <t>バンチ</t>
    </rPh>
    <phoneticPr fontId="3"/>
  </si>
  <si>
    <t>3-20</t>
  </si>
  <si>
    <t>工藤</t>
    <rPh sb="0" eb="2">
      <t>クドウ</t>
    </rPh>
    <phoneticPr fontId="3"/>
  </si>
  <si>
    <t>080-1897-8498</t>
  </si>
  <si>
    <t xml:space="preserve">日常清掃
</t>
  </si>
  <si>
    <t>090-1307-0920</t>
  </si>
  <si>
    <t>890円</t>
  </si>
  <si>
    <t>商工会取りまとめ事業所
年齢・経験不問、①②両方できる方大歓迎、①又は②どちらかだけでも歓迎します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ネンレイ</t>
    </rPh>
    <rPh sb="15" eb="17">
      <t>ケイケン</t>
    </rPh>
    <rPh sb="17" eb="19">
      <t>フモン</t>
    </rPh>
    <rPh sb="22" eb="24">
      <t>リョウホウ</t>
    </rPh>
    <rPh sb="27" eb="28">
      <t>カタ</t>
    </rPh>
    <rPh sb="28" eb="31">
      <t>ダイカンゲイ</t>
    </rPh>
    <rPh sb="33" eb="34">
      <t>マタ</t>
    </rPh>
    <rPh sb="44" eb="46">
      <t>カンゲイ</t>
    </rPh>
    <phoneticPr fontId="3"/>
  </si>
  <si>
    <t>鳥せいチェーン　鹿追店</t>
  </si>
  <si>
    <t>河東郡鹿追町栄町1丁目63番地</t>
    <rPh sb="13" eb="15">
      <t>バンチ</t>
    </rPh>
    <phoneticPr fontId="3"/>
  </si>
  <si>
    <t>商工会取りまとめ事業所
年齢・経験不問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ネンレイ</t>
    </rPh>
    <rPh sb="15" eb="17">
      <t>ケイケン</t>
    </rPh>
    <rPh sb="17" eb="19">
      <t>フモン</t>
    </rPh>
    <phoneticPr fontId="3"/>
  </si>
  <si>
    <t>3-22</t>
  </si>
  <si>
    <t>4-8</t>
  </si>
  <si>
    <t>河東郡鹿追町南町2丁目11番地</t>
  </si>
  <si>
    <t>7：30～16：45（休憩75分)
月５休　年始</t>
    <rPh sb="11" eb="13">
      <t>キュウケイ</t>
    </rPh>
    <rPh sb="15" eb="16">
      <t>フン</t>
    </rPh>
    <rPh sb="18" eb="19">
      <t>ツキ</t>
    </rPh>
    <rPh sb="20" eb="21">
      <t>キュウ</t>
    </rPh>
    <rPh sb="22" eb="24">
      <t>ネンシ</t>
    </rPh>
    <phoneticPr fontId="3"/>
  </si>
  <si>
    <t>（有）鹿追町デーリィサービスカンパニィ</t>
    <rPh sb="1" eb="2">
      <t>ユウ</t>
    </rPh>
    <rPh sb="3" eb="6">
      <t>シカオイチョウ</t>
    </rPh>
    <phoneticPr fontId="3"/>
  </si>
  <si>
    <t>889円～　</t>
  </si>
  <si>
    <t>0156-66-2232
080-5590-5641</t>
  </si>
  <si>
    <t>商工会取りまとめ事業所
要履歴書（写真付き）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シャシン</t>
    </rPh>
    <rPh sb="19" eb="20">
      <t>ツ</t>
    </rPh>
    <phoneticPr fontId="3"/>
  </si>
  <si>
    <t>3-23</t>
  </si>
  <si>
    <t>河東郡鹿追町新町1丁目7番地</t>
    <rPh sb="0" eb="3">
      <t>カトウグン</t>
    </rPh>
    <rPh sb="3" eb="6">
      <t>シカオイチョウ</t>
    </rPh>
    <rPh sb="6" eb="8">
      <t>シンマチ</t>
    </rPh>
    <rPh sb="9" eb="11">
      <t>チョウメ</t>
    </rPh>
    <rPh sb="12" eb="14">
      <t>バンチ</t>
    </rPh>
    <phoneticPr fontId="3"/>
  </si>
  <si>
    <t>0156-66-3656</t>
  </si>
  <si>
    <t>自動車運転免許(普通AT・MTいずれか)必須、社保完備、社員寮有、通年雇用制度有り、次年度更新可、福利厚生（花見5月・夏季研修6月・慰安会11月）</t>
    <rPh sb="0" eb="3">
      <t>ジドウシャ</t>
    </rPh>
    <rPh sb="3" eb="5">
      <t>ウンテン</t>
    </rPh>
    <rPh sb="5" eb="7">
      <t>メンキョ</t>
    </rPh>
    <rPh sb="8" eb="10">
      <t>フツウ</t>
    </rPh>
    <rPh sb="20" eb="22">
      <t>ヒッス</t>
    </rPh>
    <rPh sb="23" eb="25">
      <t>シャホ</t>
    </rPh>
    <rPh sb="25" eb="27">
      <t>カンビ</t>
    </rPh>
    <rPh sb="28" eb="30">
      <t>シャイン</t>
    </rPh>
    <rPh sb="30" eb="31">
      <t>リョウ</t>
    </rPh>
    <rPh sb="31" eb="32">
      <t>アリ</t>
    </rPh>
    <rPh sb="33" eb="35">
      <t>ツウネン</t>
    </rPh>
    <rPh sb="35" eb="37">
      <t>コヨウ</t>
    </rPh>
    <rPh sb="37" eb="39">
      <t>セイド</t>
    </rPh>
    <rPh sb="39" eb="40">
      <t>ア</t>
    </rPh>
    <rPh sb="42" eb="45">
      <t>ジネンド</t>
    </rPh>
    <rPh sb="45" eb="47">
      <t>コウシン</t>
    </rPh>
    <rPh sb="47" eb="48">
      <t>カ</t>
    </rPh>
    <rPh sb="49" eb="51">
      <t>フクリ</t>
    </rPh>
    <rPh sb="51" eb="53">
      <t>コウセイ</t>
    </rPh>
    <rPh sb="54" eb="56">
      <t>ハナミ</t>
    </rPh>
    <rPh sb="57" eb="58">
      <t>ガツ</t>
    </rPh>
    <rPh sb="59" eb="61">
      <t>カキ</t>
    </rPh>
    <rPh sb="61" eb="63">
      <t>ケンシュウ</t>
    </rPh>
    <rPh sb="64" eb="65">
      <t>ガツ</t>
    </rPh>
    <rPh sb="66" eb="68">
      <t>イアン</t>
    </rPh>
    <rPh sb="68" eb="69">
      <t>カイ</t>
    </rPh>
    <rPh sb="71" eb="72">
      <t>ガツ</t>
    </rPh>
    <phoneticPr fontId="3"/>
  </si>
  <si>
    <t>18時～（要相談）</t>
    <rPh sb="2" eb="3">
      <t>ジ</t>
    </rPh>
    <rPh sb="5" eb="6">
      <t>ヨウ</t>
    </rPh>
    <rPh sb="6" eb="8">
      <t>ソウダン</t>
    </rPh>
    <phoneticPr fontId="3"/>
  </si>
  <si>
    <t>有限会社　佐々木自動車</t>
    <rPh sb="0" eb="4">
      <t>ユウゲンガイシャ</t>
    </rPh>
    <rPh sb="5" eb="8">
      <t>ササキ</t>
    </rPh>
    <rPh sb="8" eb="11">
      <t>ジドウシャ</t>
    </rPh>
    <phoneticPr fontId="3"/>
  </si>
  <si>
    <t>1,080円</t>
    <rPh sb="5" eb="6">
      <t>エン</t>
    </rPh>
    <phoneticPr fontId="3"/>
  </si>
  <si>
    <t>自動車整備業</t>
    <rPh sb="0" eb="3">
      <t>ジドウシャ</t>
    </rPh>
    <rPh sb="3" eb="5">
      <t>セイビ</t>
    </rPh>
    <rPh sb="5" eb="6">
      <t>ギョウ</t>
    </rPh>
    <phoneticPr fontId="3"/>
  </si>
  <si>
    <t>有限会社　野村装具店</t>
    <rPh sb="0" eb="4">
      <t>ユウゲンガイシャ</t>
    </rPh>
    <rPh sb="5" eb="7">
      <t>ノムラ</t>
    </rPh>
    <rPh sb="7" eb="9">
      <t>ソウグ</t>
    </rPh>
    <rPh sb="9" eb="10">
      <t>テン</t>
    </rPh>
    <phoneticPr fontId="3"/>
  </si>
  <si>
    <t>株式会社　菅原牧場</t>
    <rPh sb="0" eb="4">
      <t>カブシキガイシャ</t>
    </rPh>
    <rPh sb="5" eb="7">
      <t>スガワラ</t>
    </rPh>
    <rPh sb="7" eb="9">
      <t>ボクジョウ</t>
    </rPh>
    <phoneticPr fontId="3"/>
  </si>
  <si>
    <t>5-7</t>
  </si>
  <si>
    <t>河東郡鹿追町幌内西25線32番地24</t>
    <rPh sb="0" eb="3">
      <t>カトウグン</t>
    </rPh>
    <rPh sb="3" eb="6">
      <t>シカオイチョウ</t>
    </rPh>
    <rPh sb="6" eb="8">
      <t>ホロナイ</t>
    </rPh>
    <rPh sb="8" eb="9">
      <t>ニシ</t>
    </rPh>
    <rPh sb="11" eb="12">
      <t>セン</t>
    </rPh>
    <rPh sb="14" eb="16">
      <t>バンチ</t>
    </rPh>
    <phoneticPr fontId="3"/>
  </si>
  <si>
    <t>有</t>
    <rPh sb="0" eb="1">
      <t>タモツ</t>
    </rPh>
    <phoneticPr fontId="3"/>
  </si>
  <si>
    <t>8：00～17：00（1日3時間以上のシフト制あり）
休日：日曜日　他いちごの収穫量次第で休みあり</t>
    <rPh sb="12" eb="13">
      <t>ニチ</t>
    </rPh>
    <rPh sb="14" eb="18">
      <t>ジカンイジョウ</t>
    </rPh>
    <rPh sb="22" eb="23">
      <t>セイ</t>
    </rPh>
    <rPh sb="27" eb="29">
      <t>キュウジツ</t>
    </rPh>
    <rPh sb="30" eb="33">
      <t>ニチヨウビ</t>
    </rPh>
    <rPh sb="34" eb="35">
      <t>ホカ</t>
    </rPh>
    <rPh sb="39" eb="41">
      <t>シュウカク</t>
    </rPh>
    <rPh sb="41" eb="42">
      <t>リョウ</t>
    </rPh>
    <rPh sb="42" eb="44">
      <t>シダイ</t>
    </rPh>
    <rPh sb="45" eb="46">
      <t>ヤス</t>
    </rPh>
    <phoneticPr fontId="3"/>
  </si>
  <si>
    <t>牧場経営</t>
    <rPh sb="0" eb="2">
      <t>ボクジョウ</t>
    </rPh>
    <rPh sb="2" eb="4">
      <t>ケイエイ</t>
    </rPh>
    <phoneticPr fontId="3"/>
  </si>
  <si>
    <t>3-26</t>
  </si>
  <si>
    <t>鹿追町役場（企画課）　</t>
  </si>
  <si>
    <t>迫田・高尾</t>
    <rPh sb="0" eb="2">
      <t>ハクタ</t>
    </rPh>
    <rPh sb="3" eb="5">
      <t>タカオ</t>
    </rPh>
    <phoneticPr fontId="3"/>
  </si>
  <si>
    <t>kikaku@town.shikaoi.lg.jp</t>
  </si>
  <si>
    <t>任用日を含む年度
の3月31日まで</t>
    <rPh sb="0" eb="2">
      <t>ニンヨウ</t>
    </rPh>
    <rPh sb="2" eb="3">
      <t>ビ</t>
    </rPh>
    <rPh sb="4" eb="5">
      <t>フク</t>
    </rPh>
    <rPh sb="6" eb="8">
      <t>ネンド</t>
    </rPh>
    <rPh sb="11" eb="12">
      <t>ガツ</t>
    </rPh>
    <rPh sb="14" eb="15">
      <t>ニチ</t>
    </rPh>
    <phoneticPr fontId="3"/>
  </si>
  <si>
    <t>1人</t>
    <rPh sb="1" eb="2">
      <t>ヒト</t>
    </rPh>
    <phoneticPr fontId="3"/>
  </si>
  <si>
    <t>鹿追町立認定こども園しかおい</t>
    <rPh sb="0" eb="3">
      <t>シカオイチョウ</t>
    </rPh>
    <rPh sb="3" eb="4">
      <t>リツ</t>
    </rPh>
    <rPh sb="4" eb="6">
      <t>ニンテイ</t>
    </rPh>
    <rPh sb="9" eb="10">
      <t>エン</t>
    </rPh>
    <phoneticPr fontId="3"/>
  </si>
  <si>
    <t>土木工事施工管理技士
（土木工事施工管理全般の業務）</t>
    <rPh sb="0" eb="2">
      <t>ドボク</t>
    </rPh>
    <rPh sb="2" eb="4">
      <t>コウジ</t>
    </rPh>
    <rPh sb="4" eb="6">
      <t>セコウ</t>
    </rPh>
    <rPh sb="6" eb="8">
      <t>カンリ</t>
    </rPh>
    <rPh sb="8" eb="10">
      <t>ギシ</t>
    </rPh>
    <rPh sb="12" eb="14">
      <t>ドボク</t>
    </rPh>
    <rPh sb="14" eb="16">
      <t>コウジ</t>
    </rPh>
    <rPh sb="16" eb="18">
      <t>セコウ</t>
    </rPh>
    <rPh sb="18" eb="20">
      <t>カンリ</t>
    </rPh>
    <rPh sb="20" eb="22">
      <t>ゼンパン</t>
    </rPh>
    <rPh sb="23" eb="25">
      <t>ギョウム</t>
    </rPh>
    <phoneticPr fontId="3"/>
  </si>
  <si>
    <t>鹿追町鹿追北2線8番地101</t>
    <rPh sb="0" eb="3">
      <t>シカオイチョウ</t>
    </rPh>
    <rPh sb="3" eb="5">
      <t>シカオイ</t>
    </rPh>
    <rPh sb="5" eb="6">
      <t>キタ</t>
    </rPh>
    <rPh sb="7" eb="8">
      <t>セン</t>
    </rPh>
    <rPh sb="9" eb="11">
      <t>バンチ</t>
    </rPh>
    <phoneticPr fontId="3"/>
  </si>
  <si>
    <t>7-21</t>
  </si>
  <si>
    <t>66-2754</t>
  </si>
  <si>
    <t>180,000円～（賞与あり）</t>
  </si>
  <si>
    <t>普通自動車免許
保育士または幼稚園免許</t>
    <rPh sb="0" eb="2">
      <t>フツウ</t>
    </rPh>
    <rPh sb="2" eb="5">
      <t>ジドウシャ</t>
    </rPh>
    <rPh sb="5" eb="7">
      <t>メンキョ</t>
    </rPh>
    <rPh sb="8" eb="11">
      <t>ホイクシ</t>
    </rPh>
    <rPh sb="14" eb="17">
      <t>ヨウチエン</t>
    </rPh>
    <rPh sb="17" eb="19">
      <t>メンキョ</t>
    </rPh>
    <phoneticPr fontId="3"/>
  </si>
  <si>
    <t>勝海</t>
    <rPh sb="0" eb="1">
      <t>カツ</t>
    </rPh>
    <rPh sb="1" eb="2">
      <t>ウミ</t>
    </rPh>
    <phoneticPr fontId="3"/>
  </si>
  <si>
    <t>8：30～17：15
日～土の週5日勤務　　週休2日・祝日休</t>
    <rPh sb="11" eb="12">
      <t>ニチ</t>
    </rPh>
    <rPh sb="13" eb="14">
      <t>ツチ</t>
    </rPh>
    <rPh sb="15" eb="16">
      <t>シュウ</t>
    </rPh>
    <rPh sb="17" eb="18">
      <t>ニチ</t>
    </rPh>
    <rPh sb="18" eb="20">
      <t>キンム</t>
    </rPh>
    <rPh sb="22" eb="24">
      <t>シュウキュウ</t>
    </rPh>
    <rPh sb="25" eb="26">
      <t>ニチ</t>
    </rPh>
    <rPh sb="27" eb="28">
      <t>シュク</t>
    </rPh>
    <rPh sb="28" eb="29">
      <t>ニチ</t>
    </rPh>
    <rPh sb="29" eb="30">
      <t>キュウ</t>
    </rPh>
    <phoneticPr fontId="3"/>
  </si>
  <si>
    <t>7：30～17：00　休憩90分（昼60分＋午前と午後に各15分）
（休日・時間外有　残業：月平均30時間）
休日：日曜日</t>
    <rPh sb="11" eb="13">
      <t>キュウケイ</t>
    </rPh>
    <rPh sb="15" eb="16">
      <t>フン</t>
    </rPh>
    <rPh sb="17" eb="18">
      <t>ヒル</t>
    </rPh>
    <rPh sb="20" eb="21">
      <t>フン</t>
    </rPh>
    <rPh sb="22" eb="24">
      <t>ゴゼン</t>
    </rPh>
    <rPh sb="25" eb="27">
      <t>ゴゴ</t>
    </rPh>
    <rPh sb="28" eb="29">
      <t>カク</t>
    </rPh>
    <rPh sb="31" eb="32">
      <t>フン</t>
    </rPh>
    <rPh sb="35" eb="37">
      <t>キュウジツ</t>
    </rPh>
    <rPh sb="38" eb="41">
      <t>ジカンガイ</t>
    </rPh>
    <rPh sb="41" eb="42">
      <t>アリ</t>
    </rPh>
    <rPh sb="43" eb="45">
      <t>ザンギョウ</t>
    </rPh>
    <rPh sb="46" eb="47">
      <t>ツキ</t>
    </rPh>
    <rPh sb="47" eb="49">
      <t>ヘイキン</t>
    </rPh>
    <rPh sb="51" eb="53">
      <t>ジカン</t>
    </rPh>
    <rPh sb="55" eb="57">
      <t>キュウジツ</t>
    </rPh>
    <rPh sb="58" eb="61">
      <t>ニチヨウビ</t>
    </rPh>
    <phoneticPr fontId="3"/>
  </si>
  <si>
    <t>264,200円～（賞与あり）</t>
    <rPh sb="7" eb="8">
      <t>エン</t>
    </rPh>
    <rPh sb="10" eb="12">
      <t>ショウヨ</t>
    </rPh>
    <phoneticPr fontId="3"/>
  </si>
  <si>
    <t>月～土：900円
日・祝：930円</t>
    <rPh sb="0" eb="1">
      <t>ゲツ</t>
    </rPh>
    <rPh sb="2" eb="3">
      <t>ツチ</t>
    </rPh>
    <rPh sb="7" eb="8">
      <t>エン</t>
    </rPh>
    <rPh sb="9" eb="10">
      <t>ニチ</t>
    </rPh>
    <rPh sb="11" eb="12">
      <t>シュク</t>
    </rPh>
    <rPh sb="16" eb="17">
      <t>エン</t>
    </rPh>
    <phoneticPr fontId="3"/>
  </si>
  <si>
    <t>普通自動車免許
業務に関する知識がある方優遇</t>
    <rPh sb="0" eb="2">
      <t>フツウ</t>
    </rPh>
    <rPh sb="2" eb="5">
      <t>ジドウシャ</t>
    </rPh>
    <rPh sb="5" eb="7">
      <t>メンキョ</t>
    </rPh>
    <rPh sb="8" eb="10">
      <t>ギョウム</t>
    </rPh>
    <rPh sb="11" eb="12">
      <t>カン</t>
    </rPh>
    <rPh sb="14" eb="16">
      <t>チシキ</t>
    </rPh>
    <rPh sb="19" eb="20">
      <t>カタ</t>
    </rPh>
    <rPh sb="20" eb="22">
      <t>ユウグウ</t>
    </rPh>
    <phoneticPr fontId="3"/>
  </si>
  <si>
    <t>中野　祥子</t>
    <rPh sb="0" eb="2">
      <t>ナカノ</t>
    </rPh>
    <rPh sb="3" eb="5">
      <t>ショウコ</t>
    </rPh>
    <phoneticPr fontId="3"/>
  </si>
  <si>
    <t>洋菓子の販売・包装・ラッピング、カフェスペースでの接客</t>
    <rPh sb="0" eb="3">
      <t>ヨウガシ</t>
    </rPh>
    <rPh sb="4" eb="6">
      <t>ハンバイ</t>
    </rPh>
    <rPh sb="7" eb="9">
      <t>ホウソウ</t>
    </rPh>
    <rPh sb="25" eb="27">
      <t>セッキャク</t>
    </rPh>
    <phoneticPr fontId="3"/>
  </si>
  <si>
    <t>9:30～16：30
週2～4日勤務（シフト制）</t>
    <rPh sb="11" eb="12">
      <t>シュウ</t>
    </rPh>
    <rPh sb="15" eb="16">
      <t>ニチ</t>
    </rPh>
    <rPh sb="16" eb="18">
      <t>キンム</t>
    </rPh>
    <rPh sb="22" eb="23">
      <t>セイ</t>
    </rPh>
    <phoneticPr fontId="3"/>
  </si>
  <si>
    <t>月～土：900円
日・祝：950円</t>
    <rPh sb="0" eb="1">
      <t>ゲツ</t>
    </rPh>
    <rPh sb="2" eb="3">
      <t>ツチ</t>
    </rPh>
    <rPh sb="7" eb="8">
      <t>エン</t>
    </rPh>
    <rPh sb="9" eb="10">
      <t>ニチ</t>
    </rPh>
    <rPh sb="11" eb="12">
      <t>シュク</t>
    </rPh>
    <rPh sb="16" eb="17">
      <t>エン</t>
    </rPh>
    <phoneticPr fontId="3"/>
  </si>
  <si>
    <t>生乳生産・和牛生産</t>
    <rPh sb="0" eb="2">
      <t>セイニュウ</t>
    </rPh>
    <rPh sb="2" eb="4">
      <t>セイサン</t>
    </rPh>
    <rPh sb="5" eb="7">
      <t>ワギュウ</t>
    </rPh>
    <rPh sb="7" eb="9">
      <t>セイサン</t>
    </rPh>
    <phoneticPr fontId="3"/>
  </si>
  <si>
    <t>3-27</t>
  </si>
  <si>
    <t>地域おこし協力隊
「国際交流センター平成館運営等に関する業務」</t>
    <rPh sb="10" eb="12">
      <t>コクサイ</t>
    </rPh>
    <rPh sb="12" eb="14">
      <t>コウリュウ</t>
    </rPh>
    <rPh sb="18" eb="21">
      <t>ヘイセイカン</t>
    </rPh>
    <rPh sb="21" eb="23">
      <t>ウンエイ</t>
    </rPh>
    <rPh sb="23" eb="24">
      <t>トウ</t>
    </rPh>
    <rPh sb="25" eb="26">
      <t>カン</t>
    </rPh>
    <rPh sb="28" eb="30">
      <t>ギョウム</t>
    </rPh>
    <phoneticPr fontId="3"/>
  </si>
  <si>
    <t>〈正社員〉月額180,000円～250,000円※賞与あり、試用期間3か月
〈アルバイト作業員〉時給1,100円～</t>
    <rPh sb="1" eb="4">
      <t>セイシャイン</t>
    </rPh>
    <rPh sb="5" eb="6">
      <t>ツキ</t>
    </rPh>
    <rPh sb="6" eb="7">
      <t>ガク</t>
    </rPh>
    <rPh sb="14" eb="15">
      <t>エン</t>
    </rPh>
    <rPh sb="23" eb="24">
      <t>エン</t>
    </rPh>
    <rPh sb="25" eb="27">
      <t>ショウヨ</t>
    </rPh>
    <rPh sb="30" eb="32">
      <t>シヨウ</t>
    </rPh>
    <rPh sb="32" eb="34">
      <t>キカン</t>
    </rPh>
    <rPh sb="36" eb="37">
      <t>ゲツ</t>
    </rPh>
    <rPh sb="44" eb="47">
      <t>サギョウイン</t>
    </rPh>
    <rPh sb="48" eb="50">
      <t>ジキュウ</t>
    </rPh>
    <rPh sb="55" eb="56">
      <t>エン</t>
    </rPh>
    <phoneticPr fontId="3"/>
  </si>
  <si>
    <t>9：00～17：45
火～土の週5日勤務　週休2日・祝日休</t>
    <rPh sb="11" eb="12">
      <t>ヒ</t>
    </rPh>
    <rPh sb="13" eb="14">
      <t>ツチ</t>
    </rPh>
    <rPh sb="15" eb="16">
      <t>シュウ</t>
    </rPh>
    <rPh sb="17" eb="18">
      <t>ニチ</t>
    </rPh>
    <rPh sb="18" eb="20">
      <t>キンム</t>
    </rPh>
    <rPh sb="21" eb="23">
      <t>シュウキュウ</t>
    </rPh>
    <rPh sb="24" eb="25">
      <t>ニチ</t>
    </rPh>
    <rPh sb="26" eb="28">
      <t>シュクジツ</t>
    </rPh>
    <rPh sb="28" eb="29">
      <t>キュウ</t>
    </rPh>
    <phoneticPr fontId="3"/>
  </si>
  <si>
    <t xml:space="preserve">普通自動車免許
</t>
    <rPh sb="0" eb="2">
      <t>フツウ</t>
    </rPh>
    <rPh sb="2" eb="5">
      <t>ジドウシャ</t>
    </rPh>
    <rPh sb="5" eb="7">
      <t>メンキョ</t>
    </rPh>
    <phoneticPr fontId="3"/>
  </si>
  <si>
    <r>
      <rPr>
        <strike/>
        <sz val="11"/>
        <color theme="1"/>
        <rFont val="ＭＳ Ｐゴシック"/>
      </rPr>
      <t>鹿追町内</t>
    </r>
    <r>
      <rPr>
        <strike/>
        <sz val="9"/>
        <color theme="1"/>
        <rFont val="ＭＳ Ｐゴシック"/>
      </rPr>
      <t xml:space="preserve">
（基本的に国際交流センター平成館）</t>
    </r>
    <rPh sb="0" eb="3">
      <t>シカオイチョウ</t>
    </rPh>
    <rPh sb="3" eb="4">
      <t>ナイ</t>
    </rPh>
    <rPh sb="6" eb="9">
      <t>キホンテキ</t>
    </rPh>
    <rPh sb="10" eb="12">
      <t>コクサイ</t>
    </rPh>
    <rPh sb="12" eb="14">
      <t>コウリュウ</t>
    </rPh>
    <rPh sb="18" eb="21">
      <t>ヘイセイカン</t>
    </rPh>
    <phoneticPr fontId="3"/>
  </si>
  <si>
    <t>太田　広光</t>
    <rPh sb="3" eb="4">
      <t>ヒロ</t>
    </rPh>
    <rPh sb="4" eb="5">
      <t>ヒカリ</t>
    </rPh>
    <phoneticPr fontId="3"/>
  </si>
  <si>
    <t>然美センター
（鹿追町美蔓西14線19番地）</t>
    <rPh sb="0" eb="1">
      <t>シカ</t>
    </rPh>
    <rPh sb="1" eb="2">
      <t>ビ</t>
    </rPh>
    <rPh sb="8" eb="11">
      <t>シカオイチョウ</t>
    </rPh>
    <rPh sb="11" eb="13">
      <t>ビマン</t>
    </rPh>
    <rPh sb="13" eb="14">
      <t>ニシ</t>
    </rPh>
    <rPh sb="16" eb="17">
      <t>セン</t>
    </rPh>
    <rPh sb="19" eb="21">
      <t>バンチ</t>
    </rPh>
    <phoneticPr fontId="3"/>
  </si>
  <si>
    <t>200,000円～（賞与あり）</t>
    <rPh sb="7" eb="8">
      <t>エン</t>
    </rPh>
    <rPh sb="10" eb="12">
      <t>ショウヨ</t>
    </rPh>
    <phoneticPr fontId="3"/>
  </si>
  <si>
    <t>&lt;正社員&gt;
営業事務員
（パソコンによる各種書類の作成及び整理等）</t>
    <rPh sb="1" eb="4">
      <t>セイシャイン</t>
    </rPh>
    <rPh sb="6" eb="8">
      <t>エイギョウ</t>
    </rPh>
    <rPh sb="8" eb="10">
      <t>ジム</t>
    </rPh>
    <rPh sb="10" eb="11">
      <t>イン</t>
    </rPh>
    <rPh sb="20" eb="22">
      <t>カクシュ</t>
    </rPh>
    <rPh sb="22" eb="24">
      <t>ショルイ</t>
    </rPh>
    <rPh sb="25" eb="27">
      <t>サクセイ</t>
    </rPh>
    <rPh sb="27" eb="28">
      <t>オヨ</t>
    </rPh>
    <rPh sb="29" eb="31">
      <t>セイリ</t>
    </rPh>
    <rPh sb="31" eb="32">
      <t>トウ</t>
    </rPh>
    <phoneticPr fontId="3"/>
  </si>
  <si>
    <t>濱田　孝人</t>
    <rPh sb="0" eb="2">
      <t>ハマダ</t>
    </rPh>
    <rPh sb="3" eb="4">
      <t>タカシ</t>
    </rPh>
    <rPh sb="4" eb="5">
      <t>ヒト</t>
    </rPh>
    <phoneticPr fontId="3"/>
  </si>
  <si>
    <t>東京都千代田区丸の内2丁目1-1　明治安田生命ビル10F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17" eb="19">
      <t>メイジ</t>
    </rPh>
    <rPh sb="19" eb="21">
      <t>ヤスダ</t>
    </rPh>
    <rPh sb="21" eb="23">
      <t>セイメイ</t>
    </rPh>
    <phoneticPr fontId="3"/>
  </si>
  <si>
    <t>090-9089-1090</t>
  </si>
  <si>
    <t>危機管理3級</t>
    <rPh sb="0" eb="2">
      <t>キキ</t>
    </rPh>
    <rPh sb="2" eb="4">
      <t>カンリ</t>
    </rPh>
    <rPh sb="5" eb="6">
      <t>キュウ</t>
    </rPh>
    <phoneticPr fontId="3"/>
  </si>
  <si>
    <t>2022.3.9</t>
  </si>
  <si>
    <t>4-10</t>
  </si>
  <si>
    <t>年齢・経験不問</t>
    <rPh sb="0" eb="2">
      <t>ネンレイ</t>
    </rPh>
    <rPh sb="3" eb="5">
      <t>ケイケン</t>
    </rPh>
    <rPh sb="5" eb="7">
      <t>フモン</t>
    </rPh>
    <phoneticPr fontId="3"/>
  </si>
  <si>
    <t>0156-66-2801</t>
  </si>
  <si>
    <t>2023.7.25</t>
  </si>
  <si>
    <t>R４</t>
  </si>
  <si>
    <t>年度</t>
    <rPh sb="0" eb="2">
      <t>ネンド</t>
    </rPh>
    <phoneticPr fontId="3"/>
  </si>
  <si>
    <t>090-5119-4576</t>
  </si>
  <si>
    <t>6-18</t>
  </si>
  <si>
    <t>事務・販売・接客</t>
    <rPh sb="0" eb="2">
      <t>ジム</t>
    </rPh>
    <rPh sb="3" eb="5">
      <t>ハンバイ</t>
    </rPh>
    <rPh sb="6" eb="8">
      <t>セッキャク</t>
    </rPh>
    <phoneticPr fontId="3"/>
  </si>
  <si>
    <t>特別養護老人ホームしゃくなげ荘</t>
    <rPh sb="0" eb="2">
      <t>トクベツ</t>
    </rPh>
    <rPh sb="2" eb="4">
      <t>ヨウゴ</t>
    </rPh>
    <rPh sb="4" eb="6">
      <t>ロウジン</t>
    </rPh>
    <rPh sb="14" eb="15">
      <t>ソウ</t>
    </rPh>
    <phoneticPr fontId="3"/>
  </si>
  <si>
    <t>8時～夕方</t>
    <rPh sb="1" eb="2">
      <t>ジ</t>
    </rPh>
    <rPh sb="3" eb="5">
      <t>ユウガタ</t>
    </rPh>
    <phoneticPr fontId="3"/>
  </si>
  <si>
    <t>2022.12.14</t>
  </si>
  <si>
    <t>8：00～12：00　13：00～17：00
休憩10：00、15：00
1日最低2時間以上の就労</t>
    <rPh sb="23" eb="25">
      <t>キュウケイ</t>
    </rPh>
    <rPh sb="38" eb="39">
      <t>ニチ</t>
    </rPh>
    <rPh sb="39" eb="41">
      <t>サイテイ</t>
    </rPh>
    <rPh sb="42" eb="46">
      <t>ジカンイジョウ</t>
    </rPh>
    <rPh sb="47" eb="49">
      <t>シュウロウ</t>
    </rPh>
    <phoneticPr fontId="3"/>
  </si>
  <si>
    <t>令和7年4月～
令和7年11月28日まで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4" eb="15">
      <t>ガツ</t>
    </rPh>
    <rPh sb="17" eb="18">
      <t>ニチ</t>
    </rPh>
    <phoneticPr fontId="3"/>
  </si>
  <si>
    <t>950円
通勤手当（町内500円、町外1,000円)</t>
    <rPh sb="3" eb="4">
      <t>エン</t>
    </rPh>
    <rPh sb="5" eb="7">
      <t>ツウキン</t>
    </rPh>
    <rPh sb="7" eb="9">
      <t>テアテ</t>
    </rPh>
    <rPh sb="10" eb="12">
      <t>チョウナイ</t>
    </rPh>
    <rPh sb="15" eb="16">
      <t>エン</t>
    </rPh>
    <rPh sb="17" eb="19">
      <t>チョウガイ</t>
    </rPh>
    <rPh sb="24" eb="25">
      <t>エン</t>
    </rPh>
    <phoneticPr fontId="3"/>
  </si>
  <si>
    <t>太田　広光</t>
    <rPh sb="3" eb="5">
      <t>ヒロミツ</t>
    </rPh>
    <phoneticPr fontId="3"/>
  </si>
  <si>
    <t>大特・大型免許
各種作業免許取得支援
要履歴書、年齢経験不問、社保完備、貸付住宅有、各種手当有
※パートタイマーは、時給・勤務時間・仕事内容別途相談</t>
    <rPh sb="0" eb="2">
      <t>ダイトク</t>
    </rPh>
    <rPh sb="3" eb="5">
      <t>オオガタ</t>
    </rPh>
    <rPh sb="5" eb="7">
      <t>メンキョ</t>
    </rPh>
    <rPh sb="8" eb="10">
      <t>カクシュ</t>
    </rPh>
    <rPh sb="10" eb="12">
      <t>サギョウ</t>
    </rPh>
    <rPh sb="12" eb="14">
      <t>メンキョ</t>
    </rPh>
    <rPh sb="14" eb="16">
      <t>シュトク</t>
    </rPh>
    <rPh sb="16" eb="18">
      <t>シエン</t>
    </rPh>
    <rPh sb="19" eb="20">
      <t>ヨウ</t>
    </rPh>
    <rPh sb="20" eb="23">
      <t>リレキショ</t>
    </rPh>
    <rPh sb="24" eb="26">
      <t>ネンレイ</t>
    </rPh>
    <rPh sb="26" eb="28">
      <t>ケイケン</t>
    </rPh>
    <rPh sb="28" eb="30">
      <t>フモン</t>
    </rPh>
    <rPh sb="31" eb="33">
      <t>シャホ</t>
    </rPh>
    <rPh sb="33" eb="35">
      <t>カンビ</t>
    </rPh>
    <rPh sb="36" eb="38">
      <t>カシツケ</t>
    </rPh>
    <rPh sb="38" eb="40">
      <t>ジュウタク</t>
    </rPh>
    <rPh sb="40" eb="41">
      <t>アリ</t>
    </rPh>
    <rPh sb="42" eb="44">
      <t>カクシュ</t>
    </rPh>
    <rPh sb="44" eb="46">
      <t>テアテ</t>
    </rPh>
    <rPh sb="46" eb="47">
      <t>アリ</t>
    </rPh>
    <rPh sb="58" eb="60">
      <t>ジキュウ</t>
    </rPh>
    <rPh sb="61" eb="63">
      <t>キンム</t>
    </rPh>
    <rPh sb="63" eb="65">
      <t>ジカン</t>
    </rPh>
    <rPh sb="66" eb="68">
      <t>シゴト</t>
    </rPh>
    <rPh sb="68" eb="70">
      <t>ナイヨウ</t>
    </rPh>
    <rPh sb="70" eb="72">
      <t>ベット</t>
    </rPh>
    <rPh sb="72" eb="74">
      <t>ソウダン</t>
    </rPh>
    <phoneticPr fontId="3"/>
  </si>
  <si>
    <t>3-30</t>
  </si>
  <si>
    <t>8：00～17：00（休憩60分）
（休日・時間外有　残業：月平均25時間）
休日：日、その他</t>
    <rPh sb="11" eb="13">
      <t>キュウケイ</t>
    </rPh>
    <rPh sb="15" eb="16">
      <t>フン</t>
    </rPh>
    <rPh sb="19" eb="21">
      <t>キュウジツ</t>
    </rPh>
    <rPh sb="42" eb="43">
      <t>ニチ</t>
    </rPh>
    <rPh sb="46" eb="47">
      <t>タ</t>
    </rPh>
    <phoneticPr fontId="3"/>
  </si>
  <si>
    <t>4-25</t>
  </si>
  <si>
    <t>022-762-5188</t>
  </si>
  <si>
    <t>1級・2級土木施工管理技士資格あれば尚可
要履歴書・社保完備
通勤手当有り</t>
    <rPh sb="1" eb="2">
      <t>キュウ</t>
    </rPh>
    <rPh sb="4" eb="5">
      <t>キュウ</t>
    </rPh>
    <rPh sb="5" eb="7">
      <t>ドボク</t>
    </rPh>
    <rPh sb="7" eb="9">
      <t>セコウ</t>
    </rPh>
    <rPh sb="9" eb="11">
      <t>カンリ</t>
    </rPh>
    <rPh sb="11" eb="13">
      <t>ギシ</t>
    </rPh>
    <rPh sb="13" eb="15">
      <t>シカク</t>
    </rPh>
    <rPh sb="18" eb="19">
      <t>ナオ</t>
    </rPh>
    <rPh sb="19" eb="20">
      <t>カ</t>
    </rPh>
    <rPh sb="21" eb="22">
      <t>ヨウ</t>
    </rPh>
    <rPh sb="22" eb="25">
      <t>リレキショ</t>
    </rPh>
    <rPh sb="26" eb="28">
      <t>シャホ</t>
    </rPh>
    <rPh sb="28" eb="30">
      <t>カンビ</t>
    </rPh>
    <rPh sb="31" eb="33">
      <t>ツウキン</t>
    </rPh>
    <rPh sb="33" eb="35">
      <t>テアテ</t>
    </rPh>
    <rPh sb="35" eb="36">
      <t>アリ</t>
    </rPh>
    <phoneticPr fontId="3"/>
  </si>
  <si>
    <t>3-31</t>
  </si>
  <si>
    <t>商工会取りまとめ事業所
要履歴書・年齢・経験不問（大型自動車免許、けん引免許をお持ちの方、歓迎）、経験者優遇</t>
    <rPh sb="0" eb="3">
      <t>ショウコウカイ</t>
    </rPh>
    <rPh sb="3" eb="4">
      <t>ト</t>
    </rPh>
    <rPh sb="8" eb="11">
      <t>ジギョウショ</t>
    </rPh>
    <rPh sb="25" eb="27">
      <t>オオガタ</t>
    </rPh>
    <rPh sb="27" eb="30">
      <t>ジドウシャ</t>
    </rPh>
    <rPh sb="30" eb="32">
      <t>メンキョ</t>
    </rPh>
    <rPh sb="35" eb="36">
      <t>ヒ</t>
    </rPh>
    <rPh sb="36" eb="38">
      <t>メンキョ</t>
    </rPh>
    <rPh sb="40" eb="41">
      <t>モ</t>
    </rPh>
    <rPh sb="43" eb="44">
      <t>カタ</t>
    </rPh>
    <rPh sb="45" eb="47">
      <t>カンゲイ</t>
    </rPh>
    <rPh sb="49" eb="54">
      <t>ケイケンシャユウグウ</t>
    </rPh>
    <phoneticPr fontId="3"/>
  </si>
  <si>
    <t>247,000円～（賞与あり）</t>
    <rPh sb="7" eb="8">
      <t>エン</t>
    </rPh>
    <rPh sb="10" eb="12">
      <t>ショウヨ</t>
    </rPh>
    <phoneticPr fontId="3"/>
  </si>
  <si>
    <t>3-32</t>
  </si>
  <si>
    <t>１人</t>
    <rPh sb="1" eb="2">
      <t>ヒト</t>
    </rPh>
    <phoneticPr fontId="3"/>
  </si>
  <si>
    <t>積算業務経験者
（年数不問）
要履歴書・社保完備・通勤手当有</t>
    <rPh sb="0" eb="1">
      <t>セキ</t>
    </rPh>
    <rPh sb="1" eb="2">
      <t>サン</t>
    </rPh>
    <rPh sb="2" eb="4">
      <t>ギョウム</t>
    </rPh>
    <rPh sb="4" eb="7">
      <t>ケイケンシャ</t>
    </rPh>
    <rPh sb="9" eb="11">
      <t>ネンスウ</t>
    </rPh>
    <rPh sb="11" eb="13">
      <t>フモン</t>
    </rPh>
    <phoneticPr fontId="3"/>
  </si>
  <si>
    <t xml:space="preserve">
土木工事の施工管理アシスタント
（軽作業、測量補佐、写真撮影、書類作成）</t>
    <rPh sb="1" eb="3">
      <t>ドボク</t>
    </rPh>
    <rPh sb="3" eb="5">
      <t>コウジ</t>
    </rPh>
    <rPh sb="6" eb="8">
      <t>セコウ</t>
    </rPh>
    <rPh sb="8" eb="10">
      <t>カンリ</t>
    </rPh>
    <rPh sb="18" eb="21">
      <t>ケイサギョウ</t>
    </rPh>
    <rPh sb="22" eb="24">
      <t>ソクリョウ</t>
    </rPh>
    <rPh sb="24" eb="26">
      <t>ホサ</t>
    </rPh>
    <rPh sb="27" eb="29">
      <t>シャシン</t>
    </rPh>
    <rPh sb="29" eb="31">
      <t>サツエイ</t>
    </rPh>
    <rPh sb="32" eb="34">
      <t>ショルイ</t>
    </rPh>
    <rPh sb="34" eb="36">
      <t>サクセイ</t>
    </rPh>
    <phoneticPr fontId="3"/>
  </si>
  <si>
    <t>河東郡鹿追町字然別国有林145林班</t>
    <rPh sb="0" eb="3">
      <t>カトウグン</t>
    </rPh>
    <rPh sb="3" eb="6">
      <t>シカオイチョウ</t>
    </rPh>
    <rPh sb="6" eb="7">
      <t>アザ</t>
    </rPh>
    <rPh sb="7" eb="9">
      <t>シカリベツ</t>
    </rPh>
    <phoneticPr fontId="3"/>
  </si>
  <si>
    <t>090-9758-8270</t>
  </si>
  <si>
    <t>客室・館内清掃</t>
    <rPh sb="0" eb="2">
      <t>キャクシツ</t>
    </rPh>
    <rPh sb="3" eb="5">
      <t>カンナイ</t>
    </rPh>
    <rPh sb="5" eb="7">
      <t>セイソウ</t>
    </rPh>
    <phoneticPr fontId="3"/>
  </si>
  <si>
    <t>9：00～12：00　相談可
（休日：要相談）</t>
    <rPh sb="11" eb="13">
      <t>ソウダン</t>
    </rPh>
    <rPh sb="13" eb="14">
      <t>カ</t>
    </rPh>
    <rPh sb="16" eb="18">
      <t>キュウジツ</t>
    </rPh>
    <rPh sb="19" eb="20">
      <t>ヨウ</t>
    </rPh>
    <rPh sb="20" eb="22">
      <t>ソウダン</t>
    </rPh>
    <phoneticPr fontId="3"/>
  </si>
  <si>
    <t>1,000円＋交通費支給</t>
    <rPh sb="5" eb="6">
      <t>エン</t>
    </rPh>
    <rPh sb="7" eb="10">
      <t>コウツウヒ</t>
    </rPh>
    <rPh sb="10" eb="12">
      <t>シキュウ</t>
    </rPh>
    <phoneticPr fontId="3"/>
  </si>
  <si>
    <t>・患者様ベッドサイドへ紙おむつを補充
・紙おむつの発注
・ベッドメイク作業の手伝い　等</t>
    <rPh sb="1" eb="4">
      <t>カンジャサマ</t>
    </rPh>
    <rPh sb="11" eb="12">
      <t>カミ</t>
    </rPh>
    <rPh sb="16" eb="18">
      <t>ホジュウ</t>
    </rPh>
    <rPh sb="20" eb="21">
      <t>カミ</t>
    </rPh>
    <rPh sb="25" eb="27">
      <t>ハッチュウ</t>
    </rPh>
    <rPh sb="35" eb="37">
      <t>サギョウ</t>
    </rPh>
    <rPh sb="38" eb="40">
      <t>テツダ</t>
    </rPh>
    <rPh sb="42" eb="43">
      <t>トウ</t>
    </rPh>
    <phoneticPr fontId="3"/>
  </si>
  <si>
    <t>4-2</t>
  </si>
  <si>
    <t>4-3</t>
  </si>
  <si>
    <t>&lt;正社員&gt;
工事現場代理人
（土木工事における現場全体の工程や安全の管理。工事の積算や図面等の書類作成。）</t>
    <rPh sb="1" eb="4">
      <t>セイシャイン</t>
    </rPh>
    <rPh sb="6" eb="8">
      <t>コウジ</t>
    </rPh>
    <rPh sb="8" eb="10">
      <t>ゲンバ</t>
    </rPh>
    <rPh sb="10" eb="13">
      <t>ダイリニン</t>
    </rPh>
    <rPh sb="15" eb="17">
      <t>ドボク</t>
    </rPh>
    <rPh sb="17" eb="19">
      <t>コウジ</t>
    </rPh>
    <rPh sb="23" eb="25">
      <t>ゲンバ</t>
    </rPh>
    <rPh sb="25" eb="27">
      <t>ゼンタイ</t>
    </rPh>
    <rPh sb="28" eb="30">
      <t>コウテイ</t>
    </rPh>
    <rPh sb="31" eb="33">
      <t>アンゼン</t>
    </rPh>
    <rPh sb="34" eb="36">
      <t>カンリ</t>
    </rPh>
    <rPh sb="37" eb="39">
      <t>コウジ</t>
    </rPh>
    <rPh sb="40" eb="42">
      <t>セキサン</t>
    </rPh>
    <rPh sb="43" eb="45">
      <t>ズメン</t>
    </rPh>
    <rPh sb="45" eb="46">
      <t>トウ</t>
    </rPh>
    <rPh sb="47" eb="49">
      <t>ショルイ</t>
    </rPh>
    <rPh sb="49" eb="51">
      <t>サクセイ</t>
    </rPh>
    <phoneticPr fontId="3"/>
  </si>
  <si>
    <t>250,000円～
※経験や保有資格に応じて給与へ反映いたします</t>
    <rPh sb="7" eb="8">
      <t>エン</t>
    </rPh>
    <rPh sb="11" eb="13">
      <t>ケイケン</t>
    </rPh>
    <rPh sb="14" eb="16">
      <t>ホユウ</t>
    </rPh>
    <rPh sb="16" eb="18">
      <t>シカク</t>
    </rPh>
    <rPh sb="19" eb="20">
      <t>オウ</t>
    </rPh>
    <rPh sb="22" eb="24">
      <t>キュウヨ</t>
    </rPh>
    <rPh sb="25" eb="27">
      <t>ハンエイ</t>
    </rPh>
    <phoneticPr fontId="3"/>
  </si>
  <si>
    <t>商工会取りまとめ事業所
要履歴書・年齢・経験不問（普通自動車免許、土木施工管理技士に関わる資格をお持ちの方、歓迎）
経験者優遇</t>
    <rPh sb="0" eb="3">
      <t>ショウコウカイ</t>
    </rPh>
    <rPh sb="3" eb="4">
      <t>ト</t>
    </rPh>
    <rPh sb="8" eb="11">
      <t>ジギョウショ</t>
    </rPh>
    <rPh sb="25" eb="27">
      <t>フツウ</t>
    </rPh>
    <rPh sb="27" eb="30">
      <t>ジドウシャ</t>
    </rPh>
    <rPh sb="30" eb="32">
      <t>メンキョ</t>
    </rPh>
    <rPh sb="33" eb="35">
      <t>ドボク</t>
    </rPh>
    <rPh sb="35" eb="37">
      <t>シコウ</t>
    </rPh>
    <rPh sb="37" eb="39">
      <t>カンリ</t>
    </rPh>
    <rPh sb="39" eb="41">
      <t>ギシ</t>
    </rPh>
    <rPh sb="42" eb="43">
      <t>カカ</t>
    </rPh>
    <rPh sb="45" eb="47">
      <t>シカク</t>
    </rPh>
    <rPh sb="49" eb="50">
      <t>モ</t>
    </rPh>
    <rPh sb="52" eb="53">
      <t>カタ</t>
    </rPh>
    <rPh sb="54" eb="56">
      <t>カンゲイ</t>
    </rPh>
    <rPh sb="58" eb="61">
      <t>ケイケンシャ</t>
    </rPh>
    <rPh sb="61" eb="63">
      <t>ユウグウ</t>
    </rPh>
    <phoneticPr fontId="3"/>
  </si>
  <si>
    <t>1,300円～
※経験や保有資格に応じて給与へ反映いたします</t>
    <rPh sb="5" eb="6">
      <t>エン</t>
    </rPh>
    <rPh sb="9" eb="11">
      <t>ケイケン</t>
    </rPh>
    <rPh sb="12" eb="14">
      <t>ホユウ</t>
    </rPh>
    <rPh sb="14" eb="16">
      <t>シカク</t>
    </rPh>
    <rPh sb="17" eb="18">
      <t>オウ</t>
    </rPh>
    <rPh sb="20" eb="22">
      <t>キュウヨ</t>
    </rPh>
    <rPh sb="23" eb="25">
      <t>ハンエイ</t>
    </rPh>
    <phoneticPr fontId="3"/>
  </si>
  <si>
    <t>4-6</t>
  </si>
  <si>
    <t>&lt;正社員・季節雇用&gt;
重機オペレーター
(建設機械等の運転操作、砂利、土砂等の積込）</t>
    <rPh sb="1" eb="4">
      <t>セイシャイン</t>
    </rPh>
    <rPh sb="5" eb="7">
      <t>キセツ</t>
    </rPh>
    <rPh sb="7" eb="9">
      <t>コヨウ</t>
    </rPh>
    <rPh sb="11" eb="13">
      <t>ジュウキ</t>
    </rPh>
    <rPh sb="21" eb="23">
      <t>ケンセツ</t>
    </rPh>
    <rPh sb="23" eb="25">
      <t>キカイ</t>
    </rPh>
    <rPh sb="25" eb="26">
      <t>トウ</t>
    </rPh>
    <rPh sb="27" eb="29">
      <t>ウンテン</t>
    </rPh>
    <rPh sb="29" eb="31">
      <t>ソウサ</t>
    </rPh>
    <rPh sb="32" eb="34">
      <t>ジャリ</t>
    </rPh>
    <rPh sb="35" eb="37">
      <t>ドシャ</t>
    </rPh>
    <rPh sb="37" eb="38">
      <t>トウ</t>
    </rPh>
    <rPh sb="39" eb="41">
      <t>ツミコミ</t>
    </rPh>
    <phoneticPr fontId="3"/>
  </si>
  <si>
    <t>商工会取りまとめ事業所
要履歴書・年齢・経験不問（車両系建設機械、大型自動車免許、けん引免許に関わる資格をお持ちの方、歓迎）、経験者優遇</t>
    <rPh sb="0" eb="3">
      <t>ショウコウカイ</t>
    </rPh>
    <rPh sb="3" eb="4">
      <t>ト</t>
    </rPh>
    <rPh sb="8" eb="11">
      <t>ジギョウショ</t>
    </rPh>
    <rPh sb="25" eb="27">
      <t>シャリョウ</t>
    </rPh>
    <rPh sb="27" eb="28">
      <t>ケイ</t>
    </rPh>
    <rPh sb="28" eb="30">
      <t>ケンセツ</t>
    </rPh>
    <rPh sb="30" eb="32">
      <t>キカイ</t>
    </rPh>
    <rPh sb="33" eb="35">
      <t>オオガタ</t>
    </rPh>
    <rPh sb="35" eb="38">
      <t>ジドウシャ</t>
    </rPh>
    <rPh sb="38" eb="40">
      <t>メンキョ</t>
    </rPh>
    <rPh sb="43" eb="44">
      <t>ヒ</t>
    </rPh>
    <rPh sb="44" eb="46">
      <t>メンキョ</t>
    </rPh>
    <rPh sb="47" eb="48">
      <t>カカ</t>
    </rPh>
    <rPh sb="50" eb="52">
      <t>シカク</t>
    </rPh>
    <rPh sb="54" eb="55">
      <t>モ</t>
    </rPh>
    <rPh sb="57" eb="58">
      <t>カタ</t>
    </rPh>
    <rPh sb="59" eb="61">
      <t>カンゲイ</t>
    </rPh>
    <rPh sb="63" eb="66">
      <t>ケイケンシャ</t>
    </rPh>
    <rPh sb="66" eb="68">
      <t>ユウグウ</t>
    </rPh>
    <phoneticPr fontId="3"/>
  </si>
  <si>
    <t>7：00～17：00　休憩90分（昼60分＋午前と午後に各15分）
（休日・時間外有　残業：月平均30時間）
休日：日曜日</t>
    <rPh sb="11" eb="13">
      <t>キュウケイ</t>
    </rPh>
    <rPh sb="15" eb="16">
      <t>フン</t>
    </rPh>
    <rPh sb="17" eb="18">
      <t>ヒル</t>
    </rPh>
    <rPh sb="20" eb="21">
      <t>フン</t>
    </rPh>
    <rPh sb="22" eb="24">
      <t>ゴゼン</t>
    </rPh>
    <rPh sb="25" eb="27">
      <t>ゴゴ</t>
    </rPh>
    <rPh sb="28" eb="29">
      <t>カク</t>
    </rPh>
    <rPh sb="31" eb="32">
      <t>フン</t>
    </rPh>
    <rPh sb="35" eb="37">
      <t>キュウジツ</t>
    </rPh>
    <rPh sb="38" eb="41">
      <t>ジカンガイ</t>
    </rPh>
    <rPh sb="41" eb="42">
      <t>アリ</t>
    </rPh>
    <rPh sb="43" eb="45">
      <t>ザンギョウ</t>
    </rPh>
    <rPh sb="46" eb="47">
      <t>ツキ</t>
    </rPh>
    <rPh sb="47" eb="49">
      <t>ヘイキン</t>
    </rPh>
    <rPh sb="51" eb="53">
      <t>ジカン</t>
    </rPh>
    <rPh sb="55" eb="57">
      <t>キュウジツ</t>
    </rPh>
    <rPh sb="58" eb="61">
      <t>ニチヨウビ</t>
    </rPh>
    <phoneticPr fontId="3"/>
  </si>
  <si>
    <t>5-11</t>
  </si>
  <si>
    <t>商工会取りまとめ事業所
普通自動車運転免許、要履歴書、年齢・経験不問、経験者優遇</t>
    <rPh sb="0" eb="3">
      <t>ショウコウカイ</t>
    </rPh>
    <rPh sb="3" eb="4">
      <t>ト</t>
    </rPh>
    <rPh sb="8" eb="11">
      <t>ジギョウショ</t>
    </rPh>
    <rPh sb="12" eb="21">
      <t>フツウジドウシャウンテンメンキョ</t>
    </rPh>
    <rPh sb="22" eb="23">
      <t>ヨウ</t>
    </rPh>
    <rPh sb="23" eb="26">
      <t>リレキショ</t>
    </rPh>
    <rPh sb="27" eb="29">
      <t>ネンレイ</t>
    </rPh>
    <rPh sb="30" eb="32">
      <t>ケイケン</t>
    </rPh>
    <rPh sb="32" eb="34">
      <t>フモン</t>
    </rPh>
    <rPh sb="35" eb="38">
      <t>ケイケンシャ</t>
    </rPh>
    <rPh sb="38" eb="40">
      <t>ユウグウ</t>
    </rPh>
    <phoneticPr fontId="3"/>
  </si>
  <si>
    <t>4-9</t>
  </si>
  <si>
    <t>&lt;アルバイト・パート&gt;
軽作業員
（建設工事現場での簡単な作業）</t>
    <rPh sb="12" eb="15">
      <t>ケイサギョウ</t>
    </rPh>
    <rPh sb="15" eb="16">
      <t>イン</t>
    </rPh>
    <rPh sb="18" eb="20">
      <t>ケンセツ</t>
    </rPh>
    <rPh sb="20" eb="22">
      <t>コウジ</t>
    </rPh>
    <rPh sb="22" eb="24">
      <t>ゲンバ</t>
    </rPh>
    <rPh sb="26" eb="28">
      <t>カンタン</t>
    </rPh>
    <rPh sb="29" eb="31">
      <t>サギョウ</t>
    </rPh>
    <phoneticPr fontId="3"/>
  </si>
  <si>
    <t>kasaba@hokusho-bk.jp</t>
  </si>
  <si>
    <t>商工会取りまとめ事業所
普通自動車免許、要履歴書、年齢、経験不問
経験者優遇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0" eb="21">
      <t>ヨウ</t>
    </rPh>
    <rPh sb="21" eb="24">
      <t>リレキショ</t>
    </rPh>
    <rPh sb="25" eb="27">
      <t>ネンレイ</t>
    </rPh>
    <rPh sb="28" eb="30">
      <t>ケイケン</t>
    </rPh>
    <rPh sb="30" eb="32">
      <t>フモン</t>
    </rPh>
    <rPh sb="33" eb="36">
      <t>ケイケンシャ</t>
    </rPh>
    <rPh sb="36" eb="38">
      <t>ユウグウ</t>
    </rPh>
    <phoneticPr fontId="3"/>
  </si>
  <si>
    <t>200,000円～300,000円
（他賞与年2回）</t>
    <rPh sb="7" eb="8">
      <t>エン</t>
    </rPh>
    <rPh sb="16" eb="17">
      <t>エン</t>
    </rPh>
    <rPh sb="19" eb="20">
      <t>ホカ</t>
    </rPh>
    <rPh sb="20" eb="22">
      <t>ショウヨ</t>
    </rPh>
    <rPh sb="22" eb="23">
      <t>ネン</t>
    </rPh>
    <rPh sb="24" eb="25">
      <t>カイ</t>
    </rPh>
    <phoneticPr fontId="3"/>
  </si>
  <si>
    <t>4-11</t>
  </si>
  <si>
    <t>8：30～17：30
休日：日曜日・祝日</t>
    <rPh sb="11" eb="13">
      <t>キュウジツ</t>
    </rPh>
    <rPh sb="14" eb="17">
      <t>ニチヨウビ</t>
    </rPh>
    <rPh sb="18" eb="20">
      <t>シュクジツ</t>
    </rPh>
    <phoneticPr fontId="3"/>
  </si>
  <si>
    <t>4-13</t>
  </si>
  <si>
    <t>220,000円～250,000円</t>
  </si>
  <si>
    <t>4-15</t>
  </si>
  <si>
    <t>　高校生　920円～
　一般・大学生　940円～</t>
    <rPh sb="1" eb="4">
      <t>コウコウセイ</t>
    </rPh>
    <rPh sb="12" eb="14">
      <t>イッパン</t>
    </rPh>
    <rPh sb="15" eb="18">
      <t>ダイガクセイ</t>
    </rPh>
    <rPh sb="22" eb="23">
      <t>エン</t>
    </rPh>
    <phoneticPr fontId="3"/>
  </si>
  <si>
    <t>4-16</t>
  </si>
  <si>
    <t>920円～　</t>
  </si>
  <si>
    <t>商工会取りまとめ事業所
要履歴書
※その他詳細につきましては事業所へご連絡ください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6">
      <t>リレキショ</t>
    </rPh>
    <rPh sb="20" eb="21">
      <t>タ</t>
    </rPh>
    <rPh sb="21" eb="23">
      <t>ショウサイ</t>
    </rPh>
    <rPh sb="30" eb="33">
      <t>ジギョウショ</t>
    </rPh>
    <rPh sb="35" eb="37">
      <t>レンラク</t>
    </rPh>
    <phoneticPr fontId="3"/>
  </si>
  <si>
    <t>菅原　雄一郎</t>
    <rPh sb="3" eb="6">
      <t>ユウイチロウ</t>
    </rPh>
    <phoneticPr fontId="3"/>
  </si>
  <si>
    <t>要履歴書、学歴不問
家族・通勤手当有
社会保険完備
試用期間3か月</t>
    <rPh sb="0" eb="1">
      <t>ヨウ</t>
    </rPh>
    <rPh sb="1" eb="4">
      <t>リレキショ</t>
    </rPh>
    <rPh sb="5" eb="7">
      <t>ガクレキ</t>
    </rPh>
    <rPh sb="7" eb="9">
      <t>フモン</t>
    </rPh>
    <rPh sb="10" eb="12">
      <t>カゾク</t>
    </rPh>
    <rPh sb="13" eb="15">
      <t>ツウキン</t>
    </rPh>
    <rPh sb="15" eb="17">
      <t>テアテ</t>
    </rPh>
    <rPh sb="17" eb="18">
      <t>アリ</t>
    </rPh>
    <rPh sb="19" eb="21">
      <t>シャカイ</t>
    </rPh>
    <rPh sb="21" eb="23">
      <t>ホケン</t>
    </rPh>
    <rPh sb="23" eb="25">
      <t>カンビ</t>
    </rPh>
    <rPh sb="26" eb="28">
      <t>シヨウ</t>
    </rPh>
    <rPh sb="28" eb="30">
      <t>キカン</t>
    </rPh>
    <rPh sb="32" eb="33">
      <t>ゲツ</t>
    </rPh>
    <phoneticPr fontId="3"/>
  </si>
  <si>
    <t>〈パート・アルバイト〉
北海道新聞の朝刊配達</t>
    <rPh sb="12" eb="15">
      <t>ホッカイドウ</t>
    </rPh>
    <rPh sb="15" eb="17">
      <t>シンブン</t>
    </rPh>
    <rPh sb="18" eb="20">
      <t>チョウカン</t>
    </rPh>
    <rPh sb="20" eb="22">
      <t>ハイタツ</t>
    </rPh>
    <phoneticPr fontId="3"/>
  </si>
  <si>
    <t>4万円～5万円程度</t>
    <rPh sb="1" eb="3">
      <t>マンエン</t>
    </rPh>
    <rPh sb="5" eb="7">
      <t>マンエン</t>
    </rPh>
    <rPh sb="7" eb="9">
      <t>テイド</t>
    </rPh>
    <phoneticPr fontId="3"/>
  </si>
  <si>
    <t>1,000円～</t>
    <rPh sb="5" eb="6">
      <t>エン</t>
    </rPh>
    <phoneticPr fontId="3"/>
  </si>
  <si>
    <t>66-2211</t>
  </si>
  <si>
    <t>清水　美里</t>
    <rPh sb="0" eb="2">
      <t>シミズ</t>
    </rPh>
    <rPh sb="3" eb="5">
      <t>ミサト</t>
    </rPh>
    <phoneticPr fontId="3"/>
  </si>
  <si>
    <t>4-19</t>
  </si>
  <si>
    <t>4-22</t>
  </si>
  <si>
    <t>4-24</t>
  </si>
  <si>
    <t>【正社員・パートタイマー】
肉牛（ホル牛）の飼養管理
（主に給餌・除糞作業・哺育と肥育牛の育成管理等）</t>
    <rPh sb="1" eb="4">
      <t>セイシャイン</t>
    </rPh>
    <rPh sb="14" eb="15">
      <t>ニク</t>
    </rPh>
    <rPh sb="15" eb="16">
      <t>ウシ</t>
    </rPh>
    <rPh sb="19" eb="20">
      <t>ウシ</t>
    </rPh>
    <rPh sb="22" eb="24">
      <t>シヨウ</t>
    </rPh>
    <rPh sb="24" eb="26">
      <t>カンリ</t>
    </rPh>
    <rPh sb="28" eb="29">
      <t>オモ</t>
    </rPh>
    <rPh sb="30" eb="32">
      <t>キュウジ</t>
    </rPh>
    <rPh sb="33" eb="34">
      <t>ジョ</t>
    </rPh>
    <rPh sb="34" eb="35">
      <t>フン</t>
    </rPh>
    <rPh sb="35" eb="37">
      <t>サギョウ</t>
    </rPh>
    <rPh sb="38" eb="40">
      <t>ホイク</t>
    </rPh>
    <rPh sb="41" eb="43">
      <t>ヒイク</t>
    </rPh>
    <rPh sb="43" eb="44">
      <t>ウシ</t>
    </rPh>
    <rPh sb="45" eb="47">
      <t>イクセイ</t>
    </rPh>
    <rPh sb="47" eb="49">
      <t>カンリ</t>
    </rPh>
    <rPh sb="49" eb="50">
      <t>ナド</t>
    </rPh>
    <phoneticPr fontId="3"/>
  </si>
  <si>
    <t>商工会取りまとめ事業所
大特・大型免許
各種作業免許取得支援有り、要履歴書、年齢経験不問、社保完備、貸付住宅有、各種手当有
※パートタイマーは、時給・勤務時間・仕事内容別途相談</t>
    <rPh sb="0" eb="3">
      <t>ショウコウカイ</t>
    </rPh>
    <rPh sb="3" eb="4">
      <t>ト</t>
    </rPh>
    <rPh sb="8" eb="11">
      <t>ジギョウショ</t>
    </rPh>
    <rPh sb="12" eb="14">
      <t>ダイトク</t>
    </rPh>
    <rPh sb="15" eb="17">
      <t>オオガタ</t>
    </rPh>
    <rPh sb="17" eb="19">
      <t>メンキョ</t>
    </rPh>
    <rPh sb="20" eb="22">
      <t>カクシュ</t>
    </rPh>
    <rPh sb="22" eb="24">
      <t>サギョウ</t>
    </rPh>
    <rPh sb="24" eb="26">
      <t>メンキョ</t>
    </rPh>
    <rPh sb="26" eb="28">
      <t>シュトク</t>
    </rPh>
    <rPh sb="28" eb="30">
      <t>シエン</t>
    </rPh>
    <rPh sb="30" eb="31">
      <t>ア</t>
    </rPh>
    <rPh sb="33" eb="34">
      <t>ヨウ</t>
    </rPh>
    <rPh sb="34" eb="37">
      <t>リレキショ</t>
    </rPh>
    <rPh sb="38" eb="40">
      <t>ネンレイ</t>
    </rPh>
    <rPh sb="40" eb="42">
      <t>ケイケン</t>
    </rPh>
    <rPh sb="42" eb="44">
      <t>フモン</t>
    </rPh>
    <rPh sb="45" eb="47">
      <t>シャホ</t>
    </rPh>
    <rPh sb="47" eb="49">
      <t>カンビ</t>
    </rPh>
    <rPh sb="50" eb="52">
      <t>カシツケ</t>
    </rPh>
    <rPh sb="52" eb="54">
      <t>ジュウタク</t>
    </rPh>
    <rPh sb="54" eb="55">
      <t>アリ</t>
    </rPh>
    <rPh sb="56" eb="58">
      <t>カクシュ</t>
    </rPh>
    <rPh sb="58" eb="60">
      <t>テアテ</t>
    </rPh>
    <rPh sb="60" eb="61">
      <t>アリ</t>
    </rPh>
    <rPh sb="72" eb="74">
      <t>ジキュウ</t>
    </rPh>
    <rPh sb="75" eb="77">
      <t>キンム</t>
    </rPh>
    <rPh sb="77" eb="79">
      <t>ジカン</t>
    </rPh>
    <rPh sb="80" eb="82">
      <t>シゴト</t>
    </rPh>
    <rPh sb="82" eb="84">
      <t>ナイヨウ</t>
    </rPh>
    <rPh sb="84" eb="86">
      <t>ベット</t>
    </rPh>
    <rPh sb="86" eb="88">
      <t>ソウダン</t>
    </rPh>
    <phoneticPr fontId="3"/>
  </si>
  <si>
    <t>8：00～17：00(季節により変動あり）（休憩60分）
（休日・時間外有　残業：月平均25時間）
休日：土・日・祝、その他</t>
    <rPh sb="11" eb="13">
      <t>キセツ</t>
    </rPh>
    <rPh sb="16" eb="18">
      <t>ヘンドウ</t>
    </rPh>
    <rPh sb="22" eb="24">
      <t>キュウケイ</t>
    </rPh>
    <rPh sb="26" eb="27">
      <t>フン</t>
    </rPh>
    <rPh sb="30" eb="32">
      <t>キュウジツ</t>
    </rPh>
    <rPh sb="53" eb="54">
      <t>ド</t>
    </rPh>
    <rPh sb="55" eb="56">
      <t>ニチ</t>
    </rPh>
    <rPh sb="57" eb="58">
      <t>シュク</t>
    </rPh>
    <rPh sb="61" eb="62">
      <t>タ</t>
    </rPh>
    <phoneticPr fontId="3"/>
  </si>
  <si>
    <t>そば屋のホールスタッフ
（配膳、接客対応、一部調理補助等）</t>
    <rPh sb="2" eb="3">
      <t>ヤ</t>
    </rPh>
    <rPh sb="13" eb="15">
      <t>ハイゼン</t>
    </rPh>
    <rPh sb="16" eb="18">
      <t>セッキャク</t>
    </rPh>
    <rPh sb="18" eb="20">
      <t>タイオウ</t>
    </rPh>
    <rPh sb="21" eb="23">
      <t>イチブ</t>
    </rPh>
    <rPh sb="23" eb="25">
      <t>チョウリ</t>
    </rPh>
    <rPh sb="25" eb="27">
      <t>ホジョ</t>
    </rPh>
    <rPh sb="27" eb="28">
      <t>トウ</t>
    </rPh>
    <phoneticPr fontId="3"/>
  </si>
  <si>
    <t>十勝鹿追そば
（しかめん）</t>
    <rPh sb="2" eb="4">
      <t>シカオイ</t>
    </rPh>
    <phoneticPr fontId="3"/>
  </si>
  <si>
    <t>西町3丁目9番地</t>
    <rPh sb="0" eb="1">
      <t>ニシ</t>
    </rPh>
    <rPh sb="1" eb="2">
      <t>マチ</t>
    </rPh>
    <rPh sb="3" eb="5">
      <t>チョウメ</t>
    </rPh>
    <rPh sb="6" eb="8">
      <t>バンチ</t>
    </rPh>
    <phoneticPr fontId="3"/>
  </si>
  <si>
    <t>平山旅館鹿追有限会社</t>
    <rPh sb="0" eb="2">
      <t>ヒラヤマ</t>
    </rPh>
    <rPh sb="2" eb="4">
      <t>リョカン</t>
    </rPh>
    <rPh sb="4" eb="6">
      <t>シカオイ</t>
    </rPh>
    <rPh sb="6" eb="10">
      <t>ユウゲンガイシャ</t>
    </rPh>
    <phoneticPr fontId="3"/>
  </si>
  <si>
    <t>平山</t>
    <rPh sb="0" eb="2">
      <t>ヒラヤマ</t>
    </rPh>
    <phoneticPr fontId="3"/>
  </si>
  <si>
    <t>清掃業務全般</t>
    <rPh sb="0" eb="2">
      <t>セイソウ</t>
    </rPh>
    <rPh sb="2" eb="4">
      <t>ギョウム</t>
    </rPh>
    <rPh sb="4" eb="6">
      <t>ゼンパン</t>
    </rPh>
    <phoneticPr fontId="3"/>
  </si>
  <si>
    <t>心喜一天</t>
    <rPh sb="0" eb="1">
      <t>ココロ</t>
    </rPh>
    <rPh sb="1" eb="2">
      <t>ヨロコ</t>
    </rPh>
    <rPh sb="2" eb="3">
      <t>イチ</t>
    </rPh>
    <rPh sb="3" eb="4">
      <t>テン</t>
    </rPh>
    <phoneticPr fontId="3"/>
  </si>
  <si>
    <t>〈パート〉
窓口対応、会計業務、ＰＣ入力、レセプト請求、清掃
※調剤助手の仕事もあります</t>
    <rPh sb="6" eb="8">
      <t>マドグチ</t>
    </rPh>
    <rPh sb="8" eb="10">
      <t>タイオウ</t>
    </rPh>
    <rPh sb="11" eb="13">
      <t>カイケイ</t>
    </rPh>
    <rPh sb="13" eb="15">
      <t>ギョウム</t>
    </rPh>
    <rPh sb="18" eb="20">
      <t>ニュウリョク</t>
    </rPh>
    <rPh sb="25" eb="27">
      <t>セイキュウ</t>
    </rPh>
    <rPh sb="28" eb="30">
      <t>セイソウ</t>
    </rPh>
    <rPh sb="32" eb="34">
      <t>チョウザイ</t>
    </rPh>
    <rPh sb="34" eb="36">
      <t>ジョシュ</t>
    </rPh>
    <rPh sb="37" eb="39">
      <t>シゴト</t>
    </rPh>
    <phoneticPr fontId="3"/>
  </si>
  <si>
    <t>河東郡鹿追町東町3丁目1番地4</t>
    <rPh sb="0" eb="3">
      <t>カトウグン</t>
    </rPh>
    <rPh sb="3" eb="6">
      <t>シカオイチョウ</t>
    </rPh>
    <rPh sb="6" eb="7">
      <t>ヒガシ</t>
    </rPh>
    <rPh sb="7" eb="8">
      <t>マチ</t>
    </rPh>
    <rPh sb="9" eb="11">
      <t>チョウメ</t>
    </rPh>
    <rPh sb="12" eb="14">
      <t>バンチ</t>
    </rPh>
    <phoneticPr fontId="3"/>
  </si>
  <si>
    <t>河東郡鹿追町栄町2丁目</t>
    <rPh sb="0" eb="3">
      <t>カトウグン</t>
    </rPh>
    <rPh sb="3" eb="6">
      <t>シカオイチョウ</t>
    </rPh>
    <rPh sb="6" eb="8">
      <t>サカエマチ</t>
    </rPh>
    <rPh sb="9" eb="11">
      <t>チョウメ</t>
    </rPh>
    <phoneticPr fontId="3"/>
  </si>
  <si>
    <t>調理補助・ホール接客業務</t>
    <rPh sb="0" eb="2">
      <t>チョウリ</t>
    </rPh>
    <rPh sb="2" eb="4">
      <t>ホジョ</t>
    </rPh>
    <rPh sb="8" eb="10">
      <t>セッキャク</t>
    </rPh>
    <rPh sb="10" eb="12">
      <t>ギョウム</t>
    </rPh>
    <phoneticPr fontId="3"/>
  </si>
  <si>
    <t>昼10：30～13：30　夜17：00～20：00（要相談）
（休日：シフトによる（要相談））</t>
    <rPh sb="0" eb="1">
      <t>ヒル</t>
    </rPh>
    <rPh sb="13" eb="14">
      <t>ヨル</t>
    </rPh>
    <rPh sb="26" eb="27">
      <t>ヨウ</t>
    </rPh>
    <rPh sb="27" eb="29">
      <t>ソウダン</t>
    </rPh>
    <rPh sb="32" eb="34">
      <t>キュウジツ</t>
    </rPh>
    <rPh sb="42" eb="43">
      <t>ヨウ</t>
    </rPh>
    <rPh sb="43" eb="45">
      <t>ソウダン</t>
    </rPh>
    <phoneticPr fontId="3"/>
  </si>
  <si>
    <t>商工会取りまとめ事業所
要履歴書
年齢・経験不問
※お気軽にご相談ください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ネンレイ</t>
    </rPh>
    <rPh sb="20" eb="22">
      <t>ケイケン</t>
    </rPh>
    <rPh sb="22" eb="23">
      <t>フ</t>
    </rPh>
    <rPh sb="23" eb="24">
      <t>ト</t>
    </rPh>
    <rPh sb="27" eb="29">
      <t>キガル</t>
    </rPh>
    <rPh sb="31" eb="33">
      <t>ソウダン</t>
    </rPh>
    <phoneticPr fontId="3"/>
  </si>
  <si>
    <t>㈱十勝鹿追そば</t>
    <rPh sb="1" eb="3">
      <t>トカチ</t>
    </rPh>
    <rPh sb="3" eb="5">
      <t>シカオイ</t>
    </rPh>
    <phoneticPr fontId="3"/>
  </si>
  <si>
    <t>河東郡鹿追町鹿追北5線2番地23</t>
    <rPh sb="0" eb="3">
      <t>カトウグン</t>
    </rPh>
    <rPh sb="3" eb="6">
      <t>シカオイチョウ</t>
    </rPh>
    <rPh sb="6" eb="8">
      <t>シカオイ</t>
    </rPh>
    <rPh sb="8" eb="9">
      <t>キタ</t>
    </rPh>
    <rPh sb="10" eb="11">
      <t>セン</t>
    </rPh>
    <rPh sb="12" eb="14">
      <t>バンチ</t>
    </rPh>
    <phoneticPr fontId="3"/>
  </si>
  <si>
    <t>3人</t>
    <rPh sb="1" eb="2">
      <t>ヒト</t>
    </rPh>
    <phoneticPr fontId="3"/>
  </si>
  <si>
    <t>河東郡鹿追町東瓜幕西19線27番地47</t>
    <rPh sb="0" eb="3">
      <t>カトウグン</t>
    </rPh>
    <rPh sb="3" eb="6">
      <t>シカオイチョウ</t>
    </rPh>
    <rPh sb="6" eb="7">
      <t>ヒガシ</t>
    </rPh>
    <rPh sb="7" eb="9">
      <t>ウリマク</t>
    </rPh>
    <rPh sb="9" eb="10">
      <t>ニシ</t>
    </rPh>
    <rPh sb="12" eb="13">
      <t>セン</t>
    </rPh>
    <phoneticPr fontId="3"/>
  </si>
  <si>
    <t>6：00～11：00　16：00～20：00　
（休日：シフト制、週に1回、月に1回2連休あり）</t>
    <rPh sb="25" eb="27">
      <t>キュウジツ</t>
    </rPh>
    <rPh sb="31" eb="32">
      <t>セイ</t>
    </rPh>
    <rPh sb="33" eb="34">
      <t>シュウ</t>
    </rPh>
    <rPh sb="36" eb="37">
      <t>カイ</t>
    </rPh>
    <rPh sb="38" eb="39">
      <t>ツキ</t>
    </rPh>
    <rPh sb="41" eb="42">
      <t>カイ</t>
    </rPh>
    <rPh sb="43" eb="45">
      <t>レンキュウ</t>
    </rPh>
    <phoneticPr fontId="3"/>
  </si>
  <si>
    <t>4-31</t>
  </si>
  <si>
    <t>東町１丁目</t>
    <rPh sb="0" eb="1">
      <t>ヒガシ</t>
    </rPh>
    <rPh sb="1" eb="2">
      <t>マチ</t>
    </rPh>
    <rPh sb="3" eb="5">
      <t>チョウメ</t>
    </rPh>
    <phoneticPr fontId="3"/>
  </si>
  <si>
    <t>保健師以外</t>
    <rPh sb="0" eb="3">
      <t>ホケンシ</t>
    </rPh>
    <rPh sb="3" eb="5">
      <t>イガイ</t>
    </rPh>
    <phoneticPr fontId="3"/>
  </si>
  <si>
    <t>商工会取りまとめ事業所
普通自動車免許（AT可)
要履歴書・労災完備
※その他詳細につきましては事業所へご連絡ください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2" eb="23">
      <t>カ</t>
    </rPh>
    <rPh sb="25" eb="26">
      <t>ヨウ</t>
    </rPh>
    <rPh sb="26" eb="29">
      <t>リレキショ</t>
    </rPh>
    <rPh sb="30" eb="32">
      <t>ロウサイ</t>
    </rPh>
    <rPh sb="32" eb="34">
      <t>カンビ</t>
    </rPh>
    <rPh sb="38" eb="39">
      <t>タ</t>
    </rPh>
    <rPh sb="39" eb="41">
      <t>ショウサイ</t>
    </rPh>
    <rPh sb="48" eb="51">
      <t>ジギョウショ</t>
    </rPh>
    <rPh sb="53" eb="55">
      <t>レンラク</t>
    </rPh>
    <phoneticPr fontId="3"/>
  </si>
  <si>
    <t>レストラン　カントリーパパ</t>
  </si>
  <si>
    <t>河東郡鹿追町鹿追北５線１１</t>
    <rPh sb="0" eb="3">
      <t>カトウグン</t>
    </rPh>
    <rPh sb="3" eb="6">
      <t>シカオイチョウ</t>
    </rPh>
    <rPh sb="6" eb="8">
      <t>シカオイ</t>
    </rPh>
    <rPh sb="8" eb="9">
      <t>キタ</t>
    </rPh>
    <rPh sb="10" eb="11">
      <t>セン</t>
    </rPh>
    <phoneticPr fontId="3"/>
  </si>
  <si>
    <t>山岸</t>
    <rPh sb="0" eb="2">
      <t>ヤマギシ</t>
    </rPh>
    <phoneticPr fontId="3"/>
  </si>
  <si>
    <t>〈パート・アルバイト〉
レストラン調理補助・ホール</t>
    <rPh sb="17" eb="19">
      <t>チョウリ</t>
    </rPh>
    <rPh sb="19" eb="21">
      <t>ホジョ</t>
    </rPh>
    <phoneticPr fontId="3"/>
  </si>
  <si>
    <t>商工会取りまとめ事業所
必要な要件　経験不問
要履歴書
※その他詳細につきましては事業所へご連絡ください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ヒツヨウ</t>
    </rPh>
    <rPh sb="15" eb="17">
      <t>ヨウケン</t>
    </rPh>
    <rPh sb="18" eb="20">
      <t>ケイケン</t>
    </rPh>
    <rPh sb="20" eb="22">
      <t>フモン</t>
    </rPh>
    <rPh sb="23" eb="24">
      <t>ヨウ</t>
    </rPh>
    <rPh sb="24" eb="27">
      <t>リレキショ</t>
    </rPh>
    <rPh sb="31" eb="32">
      <t>タ</t>
    </rPh>
    <rPh sb="32" eb="34">
      <t>ショウサイ</t>
    </rPh>
    <rPh sb="41" eb="44">
      <t>ジギョウショ</t>
    </rPh>
    <rPh sb="46" eb="48">
      <t>レンラク</t>
    </rPh>
    <phoneticPr fontId="3"/>
  </si>
  <si>
    <t xml:space="preserve">6：30～10：30
・週2～5日勤務
・1週間あたり所定労働時間8～20時間
</t>
    <rPh sb="12" eb="13">
      <t>シュウ</t>
    </rPh>
    <rPh sb="16" eb="17">
      <t>ヒ</t>
    </rPh>
    <rPh sb="17" eb="19">
      <t>キンム</t>
    </rPh>
    <rPh sb="22" eb="24">
      <t>シュウカン</t>
    </rPh>
    <rPh sb="27" eb="29">
      <t>ショテイ</t>
    </rPh>
    <rPh sb="29" eb="31">
      <t>ロウドウ</t>
    </rPh>
    <rPh sb="31" eb="33">
      <t>ジカン</t>
    </rPh>
    <rPh sb="37" eb="39">
      <t>ジカン</t>
    </rPh>
    <phoneticPr fontId="3"/>
  </si>
  <si>
    <t>980円</t>
    <rPh sb="3" eb="4">
      <t>エン</t>
    </rPh>
    <phoneticPr fontId="3"/>
  </si>
  <si>
    <t>陸上自衛隊鹿追駐屯地
河東郡鹿追町笹川北12線10号</t>
    <rPh sb="0" eb="2">
      <t>リクジョウ</t>
    </rPh>
    <rPh sb="2" eb="5">
      <t>ジエイタイ</t>
    </rPh>
    <rPh sb="5" eb="7">
      <t>シカオイ</t>
    </rPh>
    <rPh sb="7" eb="10">
      <t>チュウトンチ</t>
    </rPh>
    <rPh sb="11" eb="14">
      <t>カトウグン</t>
    </rPh>
    <rPh sb="14" eb="17">
      <t>シカオイチョウ</t>
    </rPh>
    <rPh sb="17" eb="19">
      <t>ササガワ</t>
    </rPh>
    <rPh sb="19" eb="20">
      <t>キタ</t>
    </rPh>
    <rPh sb="22" eb="23">
      <t>セン</t>
    </rPh>
    <rPh sb="25" eb="26">
      <t>ゴウ</t>
    </rPh>
    <phoneticPr fontId="3"/>
  </si>
  <si>
    <t xml:space="preserve">
要履歴書
※その他詳細につきましては事業所へご連絡ください</t>
    <rPh sb="1" eb="2">
      <t>ヨウ</t>
    </rPh>
    <rPh sb="2" eb="5">
      <t>リレキショ</t>
    </rPh>
    <rPh sb="9" eb="10">
      <t>タ</t>
    </rPh>
    <rPh sb="10" eb="12">
      <t>ショウサイ</t>
    </rPh>
    <rPh sb="19" eb="22">
      <t>ジギョウショ</t>
    </rPh>
    <rPh sb="24" eb="26">
      <t>レンラク</t>
    </rPh>
    <phoneticPr fontId="3"/>
  </si>
  <si>
    <t>8：00～17：00
（休憩 昼休み1時間、午前午後各15分）
休日：第2・4・5日曜日と希望する2日間、雨天時
春</t>
    <rPh sb="12" eb="14">
      <t>キュウケイ</t>
    </rPh>
    <rPh sb="15" eb="17">
      <t>ヒルヤス</t>
    </rPh>
    <rPh sb="19" eb="21">
      <t>ジカン</t>
    </rPh>
    <rPh sb="22" eb="24">
      <t>ゴゼン</t>
    </rPh>
    <rPh sb="24" eb="26">
      <t>ゴゴ</t>
    </rPh>
    <rPh sb="26" eb="27">
      <t>カク</t>
    </rPh>
    <rPh sb="29" eb="30">
      <t>フン</t>
    </rPh>
    <rPh sb="32" eb="34">
      <t>キュウジツ</t>
    </rPh>
    <rPh sb="35" eb="36">
      <t>ダイ</t>
    </rPh>
    <rPh sb="41" eb="44">
      <t>ニチヨウビ</t>
    </rPh>
    <rPh sb="45" eb="47">
      <t>キボウ</t>
    </rPh>
    <rPh sb="50" eb="52">
      <t>ニチカン</t>
    </rPh>
    <rPh sb="53" eb="55">
      <t>ウテン</t>
    </rPh>
    <rPh sb="55" eb="56">
      <t>ジ</t>
    </rPh>
    <rPh sb="57" eb="58">
      <t>ハル</t>
    </rPh>
    <phoneticPr fontId="3"/>
  </si>
  <si>
    <t>施設内の清掃全般</t>
    <rPh sb="0" eb="2">
      <t>シセツ</t>
    </rPh>
    <rPh sb="2" eb="3">
      <t>ナイ</t>
    </rPh>
    <rPh sb="4" eb="6">
      <t>セイソウ</t>
    </rPh>
    <rPh sb="6" eb="8">
      <t>ゼンパン</t>
    </rPh>
    <phoneticPr fontId="3"/>
  </si>
  <si>
    <t>200,000円～（経験などによる）</t>
    <rPh sb="7" eb="8">
      <t>エン</t>
    </rPh>
    <rPh sb="10" eb="12">
      <t>ケイケン</t>
    </rPh>
    <phoneticPr fontId="3"/>
  </si>
  <si>
    <t>即日～2024/3/31
（原則更新）</t>
    <rPh sb="0" eb="2">
      <t>ソクジツ</t>
    </rPh>
    <rPh sb="14" eb="16">
      <t>ゲンソク</t>
    </rPh>
    <rPh sb="16" eb="18">
      <t>コウシン</t>
    </rPh>
    <phoneticPr fontId="3"/>
  </si>
  <si>
    <t>2人</t>
    <rPh sb="1" eb="2">
      <t>ヒト</t>
    </rPh>
    <phoneticPr fontId="3"/>
  </si>
  <si>
    <t>（平日）17：15～翌8：30
（土日祝）8：30～翌8：30
・週3～4日勤務
・1週間あたり所定労働時間54.5～69.75時間</t>
    <rPh sb="1" eb="3">
      <t>ヘイジツ</t>
    </rPh>
    <rPh sb="10" eb="11">
      <t>ヨク</t>
    </rPh>
    <rPh sb="17" eb="19">
      <t>ドニチ</t>
    </rPh>
    <rPh sb="19" eb="20">
      <t>シュク</t>
    </rPh>
    <rPh sb="26" eb="27">
      <t>ヨク</t>
    </rPh>
    <rPh sb="33" eb="34">
      <t>シュウ</t>
    </rPh>
    <rPh sb="37" eb="38">
      <t>ヒ</t>
    </rPh>
    <rPh sb="38" eb="40">
      <t>キンム</t>
    </rPh>
    <rPh sb="43" eb="45">
      <t>シュウカン</t>
    </rPh>
    <rPh sb="48" eb="50">
      <t>ショテイ</t>
    </rPh>
    <rPh sb="50" eb="52">
      <t>ロウドウ</t>
    </rPh>
    <rPh sb="52" eb="54">
      <t>ジカン</t>
    </rPh>
    <rPh sb="64" eb="66">
      <t>ジカン</t>
    </rPh>
    <phoneticPr fontId="3"/>
  </si>
  <si>
    <t>5-1</t>
  </si>
  <si>
    <t>5-2</t>
  </si>
  <si>
    <t>（平日）　 10,223円～
（土日祝）15,481円～
※宿直手当1,000円
　（1勤務につき）</t>
    <rPh sb="1" eb="3">
      <t>ヘイジツ</t>
    </rPh>
    <rPh sb="12" eb="13">
      <t>エン</t>
    </rPh>
    <rPh sb="16" eb="18">
      <t>ドニチ</t>
    </rPh>
    <rPh sb="18" eb="19">
      <t>シュク</t>
    </rPh>
    <rPh sb="26" eb="27">
      <t>エン</t>
    </rPh>
    <rPh sb="30" eb="32">
      <t>シュクチョク</t>
    </rPh>
    <rPh sb="32" eb="34">
      <t>テアテ</t>
    </rPh>
    <rPh sb="39" eb="40">
      <t>エン</t>
    </rPh>
    <rPh sb="44" eb="46">
      <t>キンム</t>
    </rPh>
    <phoneticPr fontId="3"/>
  </si>
  <si>
    <t>2023.12.13</t>
  </si>
  <si>
    <t>7-6</t>
  </si>
  <si>
    <t>梅木　恵</t>
    <rPh sb="0" eb="2">
      <t>ウメキ</t>
    </rPh>
    <rPh sb="3" eb="4">
      <t>メグミ</t>
    </rPh>
    <phoneticPr fontId="3"/>
  </si>
  <si>
    <t>0166-38-2400</t>
  </si>
  <si>
    <t>6-16</t>
  </si>
  <si>
    <t>清掃</t>
    <rPh sb="0" eb="2">
      <t>セイソウ</t>
    </rPh>
    <phoneticPr fontId="3"/>
  </si>
  <si>
    <t>1、000円前後</t>
    <rPh sb="5" eb="6">
      <t>エン</t>
    </rPh>
    <rPh sb="6" eb="8">
      <t>ゼンゴ</t>
    </rPh>
    <phoneticPr fontId="3"/>
  </si>
  <si>
    <t>土日祝日</t>
    <rPh sb="0" eb="2">
      <t>ドニチ</t>
    </rPh>
    <rPh sb="2" eb="4">
      <t>シュクジツ</t>
    </rPh>
    <phoneticPr fontId="3"/>
  </si>
  <si>
    <t>西河　美樹</t>
    <rPh sb="0" eb="2">
      <t>ニシカワ</t>
    </rPh>
    <rPh sb="3" eb="5">
      <t>ミキ</t>
    </rPh>
    <phoneticPr fontId="3"/>
  </si>
  <si>
    <t>鹿追町新町4丁目66-2</t>
    <rPh sb="0" eb="3">
      <t>シカオイチョウ</t>
    </rPh>
    <rPh sb="3" eb="5">
      <t>シンマチ</t>
    </rPh>
    <rPh sb="6" eb="8">
      <t>チョウメ</t>
    </rPh>
    <phoneticPr fontId="3"/>
  </si>
  <si>
    <t>9：30～15：00</t>
  </si>
  <si>
    <t>鹿追町役場</t>
    <rPh sb="0" eb="3">
      <t>シカオイチョウ</t>
    </rPh>
    <rPh sb="3" eb="5">
      <t>ヤクバ</t>
    </rPh>
    <phoneticPr fontId="3"/>
  </si>
  <si>
    <t>中村　悦子</t>
    <rPh sb="0" eb="2">
      <t>ナカムラ</t>
    </rPh>
    <rPh sb="3" eb="5">
      <t>エツコ</t>
    </rPh>
    <phoneticPr fontId="3"/>
  </si>
  <si>
    <t>567-0845</t>
  </si>
  <si>
    <t>道の駅しかおい直売会</t>
    <rPh sb="0" eb="1">
      <t>ミチ</t>
    </rPh>
    <rPh sb="2" eb="3">
      <t>エキ</t>
    </rPh>
    <rPh sb="7" eb="9">
      <t>チョクバイ</t>
    </rPh>
    <rPh sb="9" eb="10">
      <t>カイ</t>
    </rPh>
    <phoneticPr fontId="3"/>
  </si>
  <si>
    <t>鹿追町南町3丁目6番地5</t>
    <rPh sb="0" eb="2">
      <t>シカオイ</t>
    </rPh>
    <rPh sb="2" eb="3">
      <t>マチ</t>
    </rPh>
    <rPh sb="3" eb="4">
      <t>ミナミ</t>
    </rPh>
    <rPh sb="4" eb="5">
      <t>マチ</t>
    </rPh>
    <rPh sb="6" eb="8">
      <t>チョウメ</t>
    </rPh>
    <rPh sb="9" eb="11">
      <t>バンチ</t>
    </rPh>
    <phoneticPr fontId="3"/>
  </si>
  <si>
    <t>鈴蘭ビルサービス㈱</t>
    <rPh sb="0" eb="2">
      <t>スズラン</t>
    </rPh>
    <phoneticPr fontId="3"/>
  </si>
  <si>
    <t>普通自動車運転免許、小学校教諭、保育士</t>
  </si>
  <si>
    <t>8：00～17：00（休憩１時間）　　　　　　　　　　　　　　　　　　　　　　　週５～６日勤務</t>
    <rPh sb="11" eb="13">
      <t>キュウケイ</t>
    </rPh>
    <rPh sb="14" eb="16">
      <t>ジカン</t>
    </rPh>
    <rPh sb="40" eb="41">
      <t>シュウ</t>
    </rPh>
    <rPh sb="44" eb="45">
      <t>ニチ</t>
    </rPh>
    <rPh sb="45" eb="47">
      <t>キンム</t>
    </rPh>
    <phoneticPr fontId="3"/>
  </si>
  <si>
    <t>食品衛生責任者</t>
    <rPh sb="0" eb="2">
      <t>ショクヒン</t>
    </rPh>
    <rPh sb="2" eb="4">
      <t>エイセイ</t>
    </rPh>
    <rPh sb="4" eb="7">
      <t>セキニンシャ</t>
    </rPh>
    <phoneticPr fontId="3"/>
  </si>
  <si>
    <t>月の手取り6万円以上</t>
    <rPh sb="0" eb="1">
      <t>ツキ</t>
    </rPh>
    <rPh sb="2" eb="4">
      <t>テド</t>
    </rPh>
    <rPh sb="6" eb="8">
      <t>マンエン</t>
    </rPh>
    <rPh sb="8" eb="10">
      <t>イジョウ</t>
    </rPh>
    <phoneticPr fontId="3"/>
  </si>
  <si>
    <t>1日4時間程度</t>
    <rPh sb="1" eb="2">
      <t>ヒ</t>
    </rPh>
    <rPh sb="3" eb="5">
      <t>ジカン</t>
    </rPh>
    <rPh sb="5" eb="7">
      <t>テイド</t>
    </rPh>
    <phoneticPr fontId="3"/>
  </si>
  <si>
    <t>週休２日</t>
    <rPh sb="0" eb="2">
      <t>シュウキュウ</t>
    </rPh>
    <rPh sb="3" eb="4">
      <t>ヒ</t>
    </rPh>
    <phoneticPr fontId="3"/>
  </si>
  <si>
    <t>4-26</t>
  </si>
  <si>
    <t>商工会取りまとめ事業所
要履歴書
年齢・経験不問、女性歓迎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ネンレイ</t>
    </rPh>
    <rPh sb="20" eb="22">
      <t>ケイケン</t>
    </rPh>
    <rPh sb="22" eb="23">
      <t>フ</t>
    </rPh>
    <rPh sb="23" eb="24">
      <t>ト</t>
    </rPh>
    <rPh sb="25" eb="27">
      <t>ジョセイ</t>
    </rPh>
    <rPh sb="27" eb="29">
      <t>カンゲイ</t>
    </rPh>
    <phoneticPr fontId="3"/>
  </si>
  <si>
    <t>4-29</t>
  </si>
  <si>
    <t>〈パート〉
清掃員（共用部日常清掃）</t>
    <rPh sb="6" eb="9">
      <t>セイソウイン</t>
    </rPh>
    <rPh sb="10" eb="13">
      <t>キョウヨウブ</t>
    </rPh>
    <rPh sb="13" eb="15">
      <t>ニチジョウ</t>
    </rPh>
    <rPh sb="15" eb="17">
      <t>セイソウ</t>
    </rPh>
    <phoneticPr fontId="3"/>
  </si>
  <si>
    <t>清掃・設備・警備・受付案内・貯水槽清掃・ねずみ、昆虫防除</t>
    <rPh sb="0" eb="2">
      <t>セイソウ</t>
    </rPh>
    <rPh sb="3" eb="5">
      <t>セツビ</t>
    </rPh>
    <rPh sb="6" eb="8">
      <t>ケイビ</t>
    </rPh>
    <rPh sb="9" eb="11">
      <t>ウケツケ</t>
    </rPh>
    <rPh sb="11" eb="13">
      <t>アンナイ</t>
    </rPh>
    <rPh sb="14" eb="17">
      <t>チョスイソウ</t>
    </rPh>
    <rPh sb="17" eb="19">
      <t>セイソウ</t>
    </rPh>
    <rPh sb="24" eb="26">
      <t>コンチュウ</t>
    </rPh>
    <rPh sb="26" eb="28">
      <t>ボウジョ</t>
    </rPh>
    <phoneticPr fontId="3"/>
  </si>
  <si>
    <t xml:space="preserve">9：00～15：00
（昼休み1時間　5時間勤務）　シフト制（応相談）
休日：土曜・日曜・祝日
</t>
    <rPh sb="12" eb="14">
      <t>ヒルヤス</t>
    </rPh>
    <rPh sb="16" eb="18">
      <t>ジカン</t>
    </rPh>
    <rPh sb="20" eb="22">
      <t>ジカン</t>
    </rPh>
    <rPh sb="22" eb="24">
      <t>キンム</t>
    </rPh>
    <rPh sb="29" eb="30">
      <t>セイ</t>
    </rPh>
    <rPh sb="31" eb="32">
      <t>オウ</t>
    </rPh>
    <rPh sb="32" eb="34">
      <t>ソウダン</t>
    </rPh>
    <rPh sb="36" eb="38">
      <t>キュウジツ</t>
    </rPh>
    <rPh sb="39" eb="41">
      <t>ドヨウ</t>
    </rPh>
    <rPh sb="42" eb="44">
      <t>ニチヨウ</t>
    </rPh>
    <rPh sb="45" eb="47">
      <t>シュクジツ</t>
    </rPh>
    <phoneticPr fontId="3"/>
  </si>
  <si>
    <t>東町3丁目</t>
    <rPh sb="0" eb="1">
      <t>ヒガシ</t>
    </rPh>
    <rPh sb="1" eb="2">
      <t>マチ</t>
    </rPh>
    <rPh sb="3" eb="5">
      <t>チョウメ</t>
    </rPh>
    <phoneticPr fontId="3"/>
  </si>
  <si>
    <t>商工会取りまとめ事業所
要履歴書(写真付き）
年齢・経験不問
※その他詳細につきましては事業所へご連絡ください</t>
    <rPh sb="0" eb="2">
      <t>ショウコウ</t>
    </rPh>
    <rPh sb="2" eb="3">
      <t>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シャシン</t>
    </rPh>
    <rPh sb="19" eb="20">
      <t>ツ</t>
    </rPh>
    <rPh sb="23" eb="25">
      <t>ネンレイ</t>
    </rPh>
    <rPh sb="26" eb="28">
      <t>ケイケン</t>
    </rPh>
    <rPh sb="28" eb="30">
      <t>フモン</t>
    </rPh>
    <rPh sb="34" eb="35">
      <t>タ</t>
    </rPh>
    <rPh sb="35" eb="37">
      <t>ショウサイ</t>
    </rPh>
    <rPh sb="44" eb="47">
      <t>ジギョウショ</t>
    </rPh>
    <rPh sb="49" eb="51">
      <t>レンラク</t>
    </rPh>
    <phoneticPr fontId="3"/>
  </si>
  <si>
    <t>4-30</t>
  </si>
  <si>
    <t>5-4</t>
  </si>
  <si>
    <t>5-9</t>
  </si>
  <si>
    <t>5-10</t>
  </si>
  <si>
    <t>商工会取りまとめ事業所
普通自動車免許（AT限定可)
要履歴書・労災完備
※その他詳細につきましては事業所へご連絡ください</t>
    <rPh sb="0" eb="2">
      <t>ショウコウ</t>
    </rPh>
    <rPh sb="2" eb="3">
      <t>カイ</t>
    </rPh>
    <rPh sb="3" eb="4">
      <t>ト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2" eb="24">
      <t>ゲンテイ</t>
    </rPh>
    <rPh sb="24" eb="25">
      <t>カ</t>
    </rPh>
    <rPh sb="27" eb="28">
      <t>ヨウ</t>
    </rPh>
    <rPh sb="28" eb="31">
      <t>リレキショ</t>
    </rPh>
    <rPh sb="32" eb="34">
      <t>ロウサイ</t>
    </rPh>
    <rPh sb="34" eb="36">
      <t>カンビ</t>
    </rPh>
    <rPh sb="40" eb="41">
      <t>タ</t>
    </rPh>
    <rPh sb="41" eb="43">
      <t>ショウサイ</t>
    </rPh>
    <rPh sb="50" eb="53">
      <t>ジギョウショ</t>
    </rPh>
    <rPh sb="55" eb="57">
      <t>レンラク</t>
    </rPh>
    <phoneticPr fontId="3"/>
  </si>
  <si>
    <t>河東郡音更町南鈴蘭２丁目４番地</t>
    <rPh sb="0" eb="3">
      <t>カトウグン</t>
    </rPh>
    <rPh sb="3" eb="6">
      <t>オトフケチョウ</t>
    </rPh>
    <rPh sb="6" eb="7">
      <t>ミナミ</t>
    </rPh>
    <rPh sb="7" eb="9">
      <t>スズラン</t>
    </rPh>
    <rPh sb="10" eb="12">
      <t>チョウメ</t>
    </rPh>
    <rPh sb="13" eb="15">
      <t>バンチ</t>
    </rPh>
    <phoneticPr fontId="3"/>
  </si>
  <si>
    <t>980円
※交通費社内規定支給</t>
    <rPh sb="3" eb="4">
      <t>エン</t>
    </rPh>
    <rPh sb="6" eb="9">
      <t>コウツウヒ</t>
    </rPh>
    <rPh sb="9" eb="11">
      <t>シャナイ</t>
    </rPh>
    <rPh sb="11" eb="13">
      <t>キテイ</t>
    </rPh>
    <rPh sb="13" eb="15">
      <t>シキュウ</t>
    </rPh>
    <phoneticPr fontId="3"/>
  </si>
  <si>
    <t>施設内の管理人業務</t>
    <rPh sb="0" eb="2">
      <t>シセツ</t>
    </rPh>
    <rPh sb="2" eb="3">
      <t>ナイ</t>
    </rPh>
    <rPh sb="4" eb="7">
      <t>カンリニン</t>
    </rPh>
    <rPh sb="7" eb="9">
      <t>ギョウム</t>
    </rPh>
    <phoneticPr fontId="3"/>
  </si>
  <si>
    <t>（平日）17：15～翌8：30
（土日祝）8：30～翌8：30
・週2～3日勤務</t>
    <rPh sb="1" eb="3">
      <t>ヘイジツ</t>
    </rPh>
    <rPh sb="10" eb="11">
      <t>ヨク</t>
    </rPh>
    <rPh sb="17" eb="19">
      <t>ドニチ</t>
    </rPh>
    <rPh sb="19" eb="20">
      <t>シュク</t>
    </rPh>
    <rPh sb="26" eb="27">
      <t>ヨク</t>
    </rPh>
    <rPh sb="33" eb="34">
      <t>シュウ</t>
    </rPh>
    <rPh sb="37" eb="38">
      <t>ヒ</t>
    </rPh>
    <rPh sb="38" eb="40">
      <t>キンム</t>
    </rPh>
    <phoneticPr fontId="3"/>
  </si>
  <si>
    <t>河東郡鹿追町北町１丁目１３番地</t>
    <rPh sb="0" eb="3">
      <t>カトウグン</t>
    </rPh>
    <rPh sb="3" eb="6">
      <t>シカオイチョウ</t>
    </rPh>
    <rPh sb="6" eb="8">
      <t>キタマチ</t>
    </rPh>
    <rPh sb="9" eb="11">
      <t>チョウメ</t>
    </rPh>
    <rPh sb="13" eb="15">
      <t>バンチ</t>
    </rPh>
    <phoneticPr fontId="3"/>
  </si>
  <si>
    <t>川村</t>
    <rPh sb="0" eb="2">
      <t>カワムラ</t>
    </rPh>
    <phoneticPr fontId="3"/>
  </si>
  <si>
    <t>0156-66-2588</t>
  </si>
  <si>
    <t>a)7：00～16：00　b）8：30～17：30　c）19：30～18：30
d)10：30～19：30　e)18：30～翌8：00
・シフト制　夜勤月4～5日
・週休2日（シフト制）年次有給休暇（入社時5日付与　
　以降法定通り）</t>
    <rPh sb="62" eb="63">
      <t>ヨク</t>
    </rPh>
    <rPh sb="72" eb="73">
      <t>セイ</t>
    </rPh>
    <rPh sb="74" eb="76">
      <t>ヤキン</t>
    </rPh>
    <rPh sb="76" eb="77">
      <t>ツキ</t>
    </rPh>
    <rPh sb="80" eb="81">
      <t>ヒ</t>
    </rPh>
    <rPh sb="83" eb="85">
      <t>シュウキュウ</t>
    </rPh>
    <rPh sb="86" eb="87">
      <t>ヒ</t>
    </rPh>
    <rPh sb="91" eb="92">
      <t>セイ</t>
    </rPh>
    <rPh sb="93" eb="95">
      <t>ネンジ</t>
    </rPh>
    <rPh sb="95" eb="97">
      <t>ユウキュウ</t>
    </rPh>
    <rPh sb="97" eb="99">
      <t>キュウカ</t>
    </rPh>
    <rPh sb="100" eb="102">
      <t>ニュウシャ</t>
    </rPh>
    <rPh sb="102" eb="103">
      <t>ジ</t>
    </rPh>
    <rPh sb="104" eb="105">
      <t>ヒ</t>
    </rPh>
    <rPh sb="105" eb="107">
      <t>フヨ</t>
    </rPh>
    <rPh sb="110" eb="112">
      <t>イコウ</t>
    </rPh>
    <rPh sb="112" eb="114">
      <t>ホウテイ</t>
    </rPh>
    <rPh sb="114" eb="115">
      <t>ドオ</t>
    </rPh>
    <phoneticPr fontId="3"/>
  </si>
  <si>
    <t>0155-67-6662</t>
  </si>
  <si>
    <t>〈パート〉
①介護職員　身体介助・入浴介助等
②介護助手　シーツ交換・洗濯物整理等</t>
    <rPh sb="7" eb="9">
      <t>カイゴ</t>
    </rPh>
    <rPh sb="9" eb="11">
      <t>ショクイン</t>
    </rPh>
    <rPh sb="12" eb="14">
      <t>シンタイ</t>
    </rPh>
    <rPh sb="14" eb="16">
      <t>カイジョ</t>
    </rPh>
    <rPh sb="17" eb="19">
      <t>ニュウヨク</t>
    </rPh>
    <rPh sb="19" eb="21">
      <t>カイジョ</t>
    </rPh>
    <rPh sb="21" eb="22">
      <t>トウ</t>
    </rPh>
    <rPh sb="24" eb="26">
      <t>カイゴ</t>
    </rPh>
    <rPh sb="26" eb="28">
      <t>ジョシュ</t>
    </rPh>
    <rPh sb="32" eb="34">
      <t>コウカン</t>
    </rPh>
    <rPh sb="35" eb="38">
      <t>センタクモノ</t>
    </rPh>
    <rPh sb="38" eb="40">
      <t>セイリ</t>
    </rPh>
    <rPh sb="40" eb="41">
      <t>トウ</t>
    </rPh>
    <phoneticPr fontId="3"/>
  </si>
  <si>
    <t>6-9</t>
  </si>
  <si>
    <t>㈱風景（カントリーホーム風景）</t>
    <rPh sb="1" eb="3">
      <t>フウケイ</t>
    </rPh>
    <rPh sb="12" eb="14">
      <t>フウケイ</t>
    </rPh>
    <phoneticPr fontId="3"/>
  </si>
  <si>
    <t>清水</t>
  </si>
  <si>
    <t>鹿追町内
他十勝管内</t>
    <rPh sb="0" eb="3">
      <t>シカオイチョウ</t>
    </rPh>
    <rPh sb="3" eb="4">
      <t>ナイ</t>
    </rPh>
    <rPh sb="5" eb="6">
      <t>ホカ</t>
    </rPh>
    <rPh sb="6" eb="8">
      <t>トカチ</t>
    </rPh>
    <rPh sb="8" eb="10">
      <t>カンナイ</t>
    </rPh>
    <phoneticPr fontId="3"/>
  </si>
  <si>
    <t>8：00～17：00
〈休日〉日曜日　他（変形１年単位）</t>
    <rPh sb="12" eb="14">
      <t>キュウジツ</t>
    </rPh>
    <rPh sb="15" eb="18">
      <t>ニチヨウビ</t>
    </rPh>
    <rPh sb="19" eb="20">
      <t>ホカ</t>
    </rPh>
    <rPh sb="21" eb="23">
      <t>ヘンケイ</t>
    </rPh>
    <rPh sb="24" eb="25">
      <t>ネン</t>
    </rPh>
    <rPh sb="25" eb="27">
      <t>タンイ</t>
    </rPh>
    <phoneticPr fontId="3"/>
  </si>
  <si>
    <t>〈パート）
①清掃業務全般
②清掃業務及び雑務（草取り等）</t>
    <rPh sb="7" eb="9">
      <t>セイソウ</t>
    </rPh>
    <rPh sb="9" eb="11">
      <t>ギョウム</t>
    </rPh>
    <rPh sb="11" eb="13">
      <t>ゼンパン</t>
    </rPh>
    <rPh sb="15" eb="17">
      <t>セイソウ</t>
    </rPh>
    <rPh sb="17" eb="19">
      <t>ギョウム</t>
    </rPh>
    <rPh sb="19" eb="20">
      <t>オヨ</t>
    </rPh>
    <rPh sb="21" eb="23">
      <t>ザツム</t>
    </rPh>
    <rPh sb="24" eb="26">
      <t>クサト</t>
    </rPh>
    <rPh sb="27" eb="28">
      <t>トウ</t>
    </rPh>
    <phoneticPr fontId="3"/>
  </si>
  <si>
    <t>鹿追町鹿追地北5線9番地59</t>
    <rPh sb="0" eb="3">
      <t>シカオイチョウ</t>
    </rPh>
    <rPh sb="3" eb="5">
      <t>シカオイ</t>
    </rPh>
    <rPh sb="5" eb="6">
      <t>チ</t>
    </rPh>
    <rPh sb="6" eb="7">
      <t>キタ</t>
    </rPh>
    <rPh sb="8" eb="9">
      <t>セン</t>
    </rPh>
    <rPh sb="10" eb="12">
      <t>バンチ</t>
    </rPh>
    <phoneticPr fontId="3"/>
  </si>
  <si>
    <t>川瀬　瑛美</t>
    <rPh sb="0" eb="2">
      <t>カワセ</t>
    </rPh>
    <rPh sb="3" eb="5">
      <t>エイミ</t>
    </rPh>
    <phoneticPr fontId="3"/>
  </si>
  <si>
    <t>月50,000円</t>
    <rPh sb="0" eb="1">
      <t>ツキ</t>
    </rPh>
    <rPh sb="7" eb="8">
      <t>エン</t>
    </rPh>
    <phoneticPr fontId="3"/>
  </si>
  <si>
    <t>鹿追貨物で募集があるか知りたい</t>
    <rPh sb="0" eb="2">
      <t>シカオイ</t>
    </rPh>
    <rPh sb="2" eb="4">
      <t>カモツ</t>
    </rPh>
    <rPh sb="5" eb="7">
      <t>ボシュウ</t>
    </rPh>
    <rPh sb="11" eb="12">
      <t>シ</t>
    </rPh>
    <phoneticPr fontId="3"/>
  </si>
  <si>
    <t>河東郡鹿追町北町1丁目13番地</t>
    <rPh sb="0" eb="3">
      <t>カトウグン</t>
    </rPh>
    <rPh sb="3" eb="6">
      <t>シカオイチョウ</t>
    </rPh>
    <rPh sb="6" eb="8">
      <t>キタマチ</t>
    </rPh>
    <rPh sb="9" eb="11">
      <t>チョウメ</t>
    </rPh>
    <rPh sb="13" eb="15">
      <t>バンチ</t>
    </rPh>
    <phoneticPr fontId="3"/>
  </si>
  <si>
    <t>介護業</t>
    <rPh sb="0" eb="2">
      <t>カイゴ</t>
    </rPh>
    <rPh sb="2" eb="3">
      <t>ギョウ</t>
    </rPh>
    <phoneticPr fontId="3"/>
  </si>
  <si>
    <t>大学院と両立でき、休みがとりやすい仕事</t>
    <rPh sb="0" eb="3">
      <t>ダイガクイン</t>
    </rPh>
    <rPh sb="4" eb="6">
      <t>リョウリツ</t>
    </rPh>
    <rPh sb="9" eb="10">
      <t>ヤス</t>
    </rPh>
    <rPh sb="17" eb="19">
      <t>シゴト</t>
    </rPh>
    <phoneticPr fontId="3"/>
  </si>
  <si>
    <t>5-12</t>
  </si>
  <si>
    <t xml:space="preserve">9：00～12：00（週３勤務、月・水・金・祝）
</t>
    <rPh sb="11" eb="12">
      <t>シュウ</t>
    </rPh>
    <rPh sb="13" eb="15">
      <t>キンム</t>
    </rPh>
    <rPh sb="16" eb="17">
      <t>ゲツ</t>
    </rPh>
    <rPh sb="18" eb="19">
      <t>スイ</t>
    </rPh>
    <rPh sb="20" eb="21">
      <t>キン</t>
    </rPh>
    <rPh sb="22" eb="23">
      <t>シュク</t>
    </rPh>
    <phoneticPr fontId="3"/>
  </si>
  <si>
    <t>鹿追町国民健康保険病院内当社管理スペース</t>
    <rPh sb="0" eb="3">
      <t>シカオイチョウ</t>
    </rPh>
    <rPh sb="3" eb="5">
      <t>コクミン</t>
    </rPh>
    <rPh sb="5" eb="7">
      <t>ケンコウ</t>
    </rPh>
    <rPh sb="7" eb="9">
      <t>ホケン</t>
    </rPh>
    <rPh sb="9" eb="11">
      <t>ビョウイン</t>
    </rPh>
    <rPh sb="11" eb="12">
      <t>ナイ</t>
    </rPh>
    <rPh sb="12" eb="14">
      <t>トウシャ</t>
    </rPh>
    <rPh sb="14" eb="16">
      <t>カンリ</t>
    </rPh>
    <phoneticPr fontId="3"/>
  </si>
  <si>
    <t>・要履歴書
・ユニフォーム貸与（ポロシャツ・チノパン・エプロン）
・求人についての問い合わせは022-762-9867（求人専用番）へお願い致します。</t>
    <rPh sb="1" eb="2">
      <t>ヨウ</t>
    </rPh>
    <rPh sb="2" eb="5">
      <t>リレキショ</t>
    </rPh>
    <rPh sb="13" eb="14">
      <t>カ</t>
    </rPh>
    <rPh sb="14" eb="15">
      <t>ヨ</t>
    </rPh>
    <rPh sb="34" eb="36">
      <t>キュウジン</t>
    </rPh>
    <rPh sb="41" eb="42">
      <t>ト</t>
    </rPh>
    <rPh sb="43" eb="44">
      <t>ア</t>
    </rPh>
    <rPh sb="60" eb="62">
      <t>キュウジン</t>
    </rPh>
    <rPh sb="62" eb="64">
      <t>センヨウ</t>
    </rPh>
    <rPh sb="64" eb="65">
      <t>バン</t>
    </rPh>
    <rPh sb="68" eb="69">
      <t>ネガ</t>
    </rPh>
    <rPh sb="70" eb="71">
      <t>イタ</t>
    </rPh>
    <phoneticPr fontId="3"/>
  </si>
  <si>
    <t>宮城県仙台市若林区大和町4-9-12　大和町レジデンス105</t>
    <rPh sb="0" eb="3">
      <t>ミヤギケン</t>
    </rPh>
    <rPh sb="3" eb="6">
      <t>センダイシ</t>
    </rPh>
    <rPh sb="6" eb="9">
      <t>ワカバヤシク</t>
    </rPh>
    <rPh sb="9" eb="12">
      <t>ヤマトチョウ</t>
    </rPh>
    <rPh sb="19" eb="22">
      <t>ヤマトチョウ</t>
    </rPh>
    <phoneticPr fontId="3"/>
  </si>
  <si>
    <t>宮城県仙台市若林区大和町4-9-12
大和町レジデンス105</t>
    <rPh sb="0" eb="3">
      <t>ミヤギケン</t>
    </rPh>
    <rPh sb="3" eb="6">
      <t>センダイシ</t>
    </rPh>
    <rPh sb="6" eb="9">
      <t>ワカバヤシク</t>
    </rPh>
    <rPh sb="9" eb="12">
      <t>ヤマトチョウ</t>
    </rPh>
    <rPh sb="19" eb="22">
      <t>ヤマトチョウ</t>
    </rPh>
    <phoneticPr fontId="3"/>
  </si>
  <si>
    <t>正社員13名
パート他517名</t>
    <rPh sb="0" eb="3">
      <t>セイシャイン</t>
    </rPh>
    <rPh sb="5" eb="6">
      <t>メイ</t>
    </rPh>
    <rPh sb="10" eb="11">
      <t>ホカ</t>
    </rPh>
    <rPh sb="14" eb="15">
      <t>メイ</t>
    </rPh>
    <phoneticPr fontId="3"/>
  </si>
  <si>
    <t>土木作業員（土木工事現場および維持、除雪現場での各種作業）</t>
    <rPh sb="2" eb="5">
      <t>サギョウイン</t>
    </rPh>
    <rPh sb="6" eb="8">
      <t>ドボク</t>
    </rPh>
    <rPh sb="8" eb="10">
      <t>コウジ</t>
    </rPh>
    <rPh sb="10" eb="12">
      <t>ゲンバ</t>
    </rPh>
    <rPh sb="15" eb="17">
      <t>イジ</t>
    </rPh>
    <rPh sb="18" eb="20">
      <t>ジョセツ</t>
    </rPh>
    <rPh sb="20" eb="22">
      <t>ゲンバ</t>
    </rPh>
    <rPh sb="24" eb="26">
      <t>カクシュ</t>
    </rPh>
    <rPh sb="26" eb="28">
      <t>サギョウ</t>
    </rPh>
    <phoneticPr fontId="3"/>
  </si>
  <si>
    <t>・時給1,200円
・昇給有り
・通勤手当全額</t>
    <rPh sb="1" eb="3">
      <t>ジキュウ</t>
    </rPh>
    <rPh sb="8" eb="9">
      <t>エン</t>
    </rPh>
    <rPh sb="11" eb="13">
      <t>ショウキュウ</t>
    </rPh>
    <rPh sb="13" eb="14">
      <t>アリ</t>
    </rPh>
    <rPh sb="17" eb="19">
      <t>ツウキン</t>
    </rPh>
    <rPh sb="19" eb="21">
      <t>テアテ</t>
    </rPh>
    <rPh sb="21" eb="23">
      <t>ゼンガク</t>
    </rPh>
    <phoneticPr fontId="3"/>
  </si>
  <si>
    <t xml:space="preserve">6：00～9：00
・休日：土・日・祝・年末年始
</t>
    <rPh sb="11" eb="13">
      <t>キュウジツ</t>
    </rPh>
    <rPh sb="14" eb="15">
      <t>ツチ</t>
    </rPh>
    <rPh sb="16" eb="17">
      <t>ヒ</t>
    </rPh>
    <rPh sb="18" eb="19">
      <t>シュク</t>
    </rPh>
    <rPh sb="20" eb="22">
      <t>ネンマツ</t>
    </rPh>
    <rPh sb="22" eb="24">
      <t>ネンシ</t>
    </rPh>
    <phoneticPr fontId="3"/>
  </si>
  <si>
    <t>東町１丁目15番地1</t>
    <rPh sb="0" eb="1">
      <t>ヒガシ</t>
    </rPh>
    <rPh sb="1" eb="2">
      <t>マチ</t>
    </rPh>
    <rPh sb="3" eb="5">
      <t>チョウメ</t>
    </rPh>
    <rPh sb="7" eb="9">
      <t>バンチ</t>
    </rPh>
    <phoneticPr fontId="3"/>
  </si>
  <si>
    <t>5-14</t>
  </si>
  <si>
    <t>森内</t>
    <rPh sb="0" eb="2">
      <t>モリウチ</t>
    </rPh>
    <phoneticPr fontId="3"/>
  </si>
  <si>
    <t>〈パート・アルバイト〉
調理補助・ホール</t>
    <rPh sb="12" eb="14">
      <t>チョウリ</t>
    </rPh>
    <rPh sb="14" eb="16">
      <t>ホジョ</t>
    </rPh>
    <phoneticPr fontId="3"/>
  </si>
  <si>
    <t xml:space="preserve">
・月～金　6：30～10：30／15：30～19：00
・土、日　7：00～10：00／16：30～19：00
</t>
    <rPh sb="2" eb="3">
      <t>ゲツ</t>
    </rPh>
    <rPh sb="4" eb="5">
      <t>キン</t>
    </rPh>
    <rPh sb="30" eb="31">
      <t>ド</t>
    </rPh>
    <rPh sb="32" eb="33">
      <t>ニチ</t>
    </rPh>
    <phoneticPr fontId="3"/>
  </si>
  <si>
    <t>980円
※処遇改善加算有</t>
    <rPh sb="3" eb="4">
      <t>エン</t>
    </rPh>
    <rPh sb="6" eb="8">
      <t>ショグウ</t>
    </rPh>
    <rPh sb="8" eb="10">
      <t>カイゼン</t>
    </rPh>
    <rPh sb="10" eb="12">
      <t>カサン</t>
    </rPh>
    <rPh sb="12" eb="13">
      <t>アリ</t>
    </rPh>
    <phoneticPr fontId="3"/>
  </si>
  <si>
    <t>３名</t>
    <rPh sb="1" eb="2">
      <t>メイ</t>
    </rPh>
    <phoneticPr fontId="3"/>
  </si>
  <si>
    <t>NPO法人地域共同作業所もみじ工房</t>
    <rPh sb="3" eb="5">
      <t>ホウジン</t>
    </rPh>
    <rPh sb="5" eb="7">
      <t>チイキ</t>
    </rPh>
    <rPh sb="7" eb="9">
      <t>キョウドウ</t>
    </rPh>
    <rPh sb="9" eb="11">
      <t>サギョウ</t>
    </rPh>
    <rPh sb="11" eb="12">
      <t>ジョ</t>
    </rPh>
    <rPh sb="15" eb="17">
      <t>コウボウ</t>
    </rPh>
    <phoneticPr fontId="3"/>
  </si>
  <si>
    <t>6-1</t>
  </si>
  <si>
    <t>長屋　千鶴</t>
    <rPh sb="0" eb="2">
      <t>ナガヤ</t>
    </rPh>
    <rPh sb="3" eb="5">
      <t>チヅル</t>
    </rPh>
    <phoneticPr fontId="3"/>
  </si>
  <si>
    <t>0156-66-2640</t>
  </si>
  <si>
    <t>03-4476-8054</t>
  </si>
  <si>
    <t>〈パート・アルバイト〉
清掃・ホール業務</t>
    <rPh sb="12" eb="14">
      <t>セイソウ</t>
    </rPh>
    <rPh sb="18" eb="20">
      <t>ギョウム</t>
    </rPh>
    <phoneticPr fontId="3"/>
  </si>
  <si>
    <t xml:space="preserve">
・月～金　10：00～12：30（13：00までの日もあり）
</t>
    <rPh sb="2" eb="3">
      <t>ゲツ</t>
    </rPh>
    <rPh sb="4" eb="5">
      <t>キン</t>
    </rPh>
    <rPh sb="26" eb="27">
      <t>ヒ</t>
    </rPh>
    <phoneticPr fontId="3"/>
  </si>
  <si>
    <t>株式会社　鹿追協同運輸</t>
    <rPh sb="0" eb="4">
      <t>カブシキガイシャ</t>
    </rPh>
    <rPh sb="5" eb="7">
      <t>シカオイ</t>
    </rPh>
    <rPh sb="7" eb="9">
      <t>キョウドウ</t>
    </rPh>
    <rPh sb="9" eb="11">
      <t>ウンユ</t>
    </rPh>
    <phoneticPr fontId="3"/>
  </si>
  <si>
    <t>R６</t>
  </si>
  <si>
    <t>清掃・ホール業務</t>
  </si>
  <si>
    <t>商工会取りまとめ事業所
普通自動車免許・経験不問</t>
    <rPh sb="0" eb="3">
      <t>ショウコウカイ</t>
    </rPh>
    <rPh sb="3" eb="4">
      <t>ト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0" eb="22">
      <t>ケイケン</t>
    </rPh>
    <rPh sb="22" eb="24">
      <t>フモン</t>
    </rPh>
    <phoneticPr fontId="3"/>
  </si>
  <si>
    <t>7-8</t>
  </si>
  <si>
    <t>障害者支援</t>
    <rPh sb="0" eb="3">
      <t>ショウガイシャ</t>
    </rPh>
    <rPh sb="3" eb="5">
      <t>シエン</t>
    </rPh>
    <phoneticPr fontId="3"/>
  </si>
  <si>
    <t>道の駅しかおい直売会
鳥せい鹿追店</t>
    <rPh sb="11" eb="12">
      <t>トリ</t>
    </rPh>
    <rPh sb="14" eb="16">
      <t>シカオイ</t>
    </rPh>
    <rPh sb="16" eb="17">
      <t>テン</t>
    </rPh>
    <phoneticPr fontId="3"/>
  </si>
  <si>
    <t>調理スタッフ</t>
    <rPh sb="0" eb="2">
      <t>チョウリ</t>
    </rPh>
    <phoneticPr fontId="3"/>
  </si>
  <si>
    <t>大型特殊、普通自動車</t>
    <rPh sb="0" eb="2">
      <t>オオガタ</t>
    </rPh>
    <rPh sb="2" eb="4">
      <t>トクシュ</t>
    </rPh>
    <rPh sb="5" eb="7">
      <t>フツウ</t>
    </rPh>
    <rPh sb="7" eb="10">
      <t>ジドウシャ</t>
    </rPh>
    <phoneticPr fontId="3"/>
  </si>
  <si>
    <t>8：00～17：00（季節により変動あり）（休憩60分）
（休日・時間外有　残業：月平均25時間）
休日：土・日・その他</t>
    <rPh sb="11" eb="13">
      <t>キセツ</t>
    </rPh>
    <rPh sb="16" eb="18">
      <t>ヘンドウ</t>
    </rPh>
    <rPh sb="22" eb="24">
      <t>キュウケイ</t>
    </rPh>
    <rPh sb="26" eb="27">
      <t>フン</t>
    </rPh>
    <rPh sb="30" eb="32">
      <t>キュウジツ</t>
    </rPh>
    <phoneticPr fontId="3"/>
  </si>
  <si>
    <t>8：00～17：00（季節により変動あり）（休憩60分）
（休日・時間外有　残業：月平均25時間）
休日：土・日、その他</t>
    <rPh sb="11" eb="13">
      <t>キセツ</t>
    </rPh>
    <rPh sb="16" eb="18">
      <t>ヘンドウ</t>
    </rPh>
    <rPh sb="22" eb="24">
      <t>キュウケイ</t>
    </rPh>
    <rPh sb="26" eb="27">
      <t>フン</t>
    </rPh>
    <rPh sb="30" eb="32">
      <t>キュウジツ</t>
    </rPh>
    <rPh sb="53" eb="54">
      <t>ド</t>
    </rPh>
    <rPh sb="55" eb="56">
      <t>ニチ</t>
    </rPh>
    <rPh sb="59" eb="60">
      <t>タ</t>
    </rPh>
    <phoneticPr fontId="3"/>
  </si>
  <si>
    <t>6-4</t>
  </si>
  <si>
    <t>株式会社　ノア・ビルサービス</t>
    <rPh sb="0" eb="2">
      <t>カブシキ</t>
    </rPh>
    <rPh sb="2" eb="4">
      <t>カイシャ</t>
    </rPh>
    <phoneticPr fontId="3"/>
  </si>
  <si>
    <t>080-0021</t>
  </si>
  <si>
    <t>6-6</t>
  </si>
  <si>
    <t>yuta.f@noa-bs.cojp</t>
  </si>
  <si>
    <t>1級・2級土木施工管理技士資格あれば尚可
要履歴書・社保完備
通勤手当有</t>
    <rPh sb="1" eb="2">
      <t>キュウ</t>
    </rPh>
    <rPh sb="4" eb="5">
      <t>キュウ</t>
    </rPh>
    <rPh sb="5" eb="7">
      <t>ドボク</t>
    </rPh>
    <rPh sb="7" eb="9">
      <t>セコウ</t>
    </rPh>
    <rPh sb="9" eb="11">
      <t>カンリ</t>
    </rPh>
    <rPh sb="11" eb="13">
      <t>ギシ</t>
    </rPh>
    <rPh sb="13" eb="15">
      <t>シカク</t>
    </rPh>
    <rPh sb="18" eb="19">
      <t>ナオ</t>
    </rPh>
    <rPh sb="19" eb="20">
      <t>カ</t>
    </rPh>
    <rPh sb="21" eb="22">
      <t>ヨウ</t>
    </rPh>
    <rPh sb="22" eb="25">
      <t>リレキショ</t>
    </rPh>
    <rPh sb="26" eb="28">
      <t>シャホ</t>
    </rPh>
    <rPh sb="28" eb="30">
      <t>カンビ</t>
    </rPh>
    <rPh sb="31" eb="33">
      <t>ツウキン</t>
    </rPh>
    <rPh sb="33" eb="35">
      <t>テアテ</t>
    </rPh>
    <rPh sb="35" eb="36">
      <t>アリ</t>
    </rPh>
    <phoneticPr fontId="3"/>
  </si>
  <si>
    <t>旭川市豊岡10条8丁目1-10</t>
    <rPh sb="0" eb="2">
      <t>アサヒカワ</t>
    </rPh>
    <rPh sb="2" eb="3">
      <t>シ</t>
    </rPh>
    <rPh sb="3" eb="4">
      <t>トヨ</t>
    </rPh>
    <rPh sb="4" eb="5">
      <t>オカ</t>
    </rPh>
    <rPh sb="7" eb="8">
      <t>ジョウ</t>
    </rPh>
    <rPh sb="9" eb="11">
      <t>チョウメ</t>
    </rPh>
    <phoneticPr fontId="3"/>
  </si>
  <si>
    <t>〈パート・アルバイト〉
調理業務</t>
    <rPh sb="12" eb="14">
      <t>チョウリ</t>
    </rPh>
    <rPh sb="14" eb="16">
      <t>ギョウム</t>
    </rPh>
    <phoneticPr fontId="3"/>
  </si>
  <si>
    <t>佐藤　嘉博</t>
    <rPh sb="0" eb="2">
      <t>サトウ</t>
    </rPh>
    <rPh sb="3" eb="4">
      <t>コノム</t>
    </rPh>
    <rPh sb="4" eb="5">
      <t>ヒロシ</t>
    </rPh>
    <phoneticPr fontId="3"/>
  </si>
  <si>
    <t>採用日～2025/3/31まで</t>
    <rPh sb="0" eb="2">
      <t>サイヨウ</t>
    </rPh>
    <rPh sb="2" eb="3">
      <t>ビ</t>
    </rPh>
    <phoneticPr fontId="3"/>
  </si>
  <si>
    <t>1200円（昇給あり）
（4：00～5：00　割増賃金）</t>
    <rPh sb="4" eb="5">
      <t>エン</t>
    </rPh>
    <rPh sb="6" eb="8">
      <t>ショウキュウ</t>
    </rPh>
    <rPh sb="23" eb="25">
      <t>ワリマシ</t>
    </rPh>
    <rPh sb="25" eb="27">
      <t>チンギン</t>
    </rPh>
    <phoneticPr fontId="3"/>
  </si>
  <si>
    <t>週5日勤務　1日4時間程度　シフト制（要相談）
休日：土・日・祝　※状況により勤務あり（要相談）</t>
    <rPh sb="0" eb="1">
      <t>シュウ</t>
    </rPh>
    <rPh sb="2" eb="3">
      <t>ニチ</t>
    </rPh>
    <rPh sb="3" eb="5">
      <t>キンム</t>
    </rPh>
    <rPh sb="7" eb="8">
      <t>ニチ</t>
    </rPh>
    <rPh sb="9" eb="11">
      <t>ジカン</t>
    </rPh>
    <rPh sb="11" eb="13">
      <t>テイド</t>
    </rPh>
    <rPh sb="17" eb="18">
      <t>セイ</t>
    </rPh>
    <rPh sb="19" eb="20">
      <t>ヨウ</t>
    </rPh>
    <rPh sb="20" eb="22">
      <t>ソウダン</t>
    </rPh>
    <rPh sb="24" eb="26">
      <t>キュウジツ</t>
    </rPh>
    <rPh sb="27" eb="28">
      <t>ド</t>
    </rPh>
    <rPh sb="29" eb="30">
      <t>ニチ</t>
    </rPh>
    <rPh sb="31" eb="32">
      <t>シュク</t>
    </rPh>
    <rPh sb="34" eb="36">
      <t>ジョウキョウ</t>
    </rPh>
    <rPh sb="39" eb="41">
      <t>キンム</t>
    </rPh>
    <rPh sb="44" eb="45">
      <t>ヨウ</t>
    </rPh>
    <rPh sb="45" eb="47">
      <t>ソウダン</t>
    </rPh>
    <phoneticPr fontId="3"/>
  </si>
  <si>
    <t>給食統括マネージャー
石川</t>
    <rPh sb="0" eb="2">
      <t>キュウショク</t>
    </rPh>
    <rPh sb="2" eb="4">
      <t>トウカツ</t>
    </rPh>
    <rPh sb="11" eb="13">
      <t>イシカワ</t>
    </rPh>
    <phoneticPr fontId="3"/>
  </si>
  <si>
    <t>鹿追町東町2丁目5-1</t>
    <rPh sb="0" eb="3">
      <t>シカオイチョウ</t>
    </rPh>
    <rPh sb="3" eb="4">
      <t>ヒガシ</t>
    </rPh>
    <rPh sb="4" eb="5">
      <t>マチ</t>
    </rPh>
    <rPh sb="6" eb="8">
      <t>チョウメ</t>
    </rPh>
    <phoneticPr fontId="3"/>
  </si>
  <si>
    <t>6-7</t>
  </si>
  <si>
    <t>〈パート・正社員〉
工場作業員
〈アルバイト・正社員〉
店舗スタッフ</t>
    <rPh sb="5" eb="8">
      <t>セイシャイン</t>
    </rPh>
    <rPh sb="10" eb="12">
      <t>コウジョウ</t>
    </rPh>
    <rPh sb="12" eb="15">
      <t>サギョウイン</t>
    </rPh>
    <rPh sb="23" eb="26">
      <t>セイシャイン</t>
    </rPh>
    <rPh sb="28" eb="30">
      <t>テンポ</t>
    </rPh>
    <phoneticPr fontId="3"/>
  </si>
  <si>
    <t>10：30～13：00　17：00～20：00頃まで　　　　　　　　　　休日：毎週水曜日(その他4週6休　要相談）</t>
    <rPh sb="23" eb="24">
      <t>コロ</t>
    </rPh>
    <rPh sb="36" eb="38">
      <t>キュウジツ</t>
    </rPh>
    <rPh sb="39" eb="41">
      <t>マイシュウ</t>
    </rPh>
    <rPh sb="41" eb="43">
      <t>スイヨウ</t>
    </rPh>
    <rPh sb="43" eb="44">
      <t>ヒ</t>
    </rPh>
    <rPh sb="47" eb="48">
      <t>タ</t>
    </rPh>
    <rPh sb="49" eb="50">
      <t>シュウ</t>
    </rPh>
    <rPh sb="51" eb="52">
      <t>キュウ</t>
    </rPh>
    <rPh sb="53" eb="54">
      <t>ヨウ</t>
    </rPh>
    <rPh sb="54" eb="56">
      <t>ソウダン</t>
    </rPh>
    <phoneticPr fontId="3"/>
  </si>
  <si>
    <t>6-8</t>
  </si>
  <si>
    <t>河東郡鹿追町西町3丁目10-33</t>
    <rPh sb="0" eb="3">
      <t>カトウグン</t>
    </rPh>
    <rPh sb="3" eb="6">
      <t>シカオイチョウ</t>
    </rPh>
    <rPh sb="6" eb="7">
      <t>ニシ</t>
    </rPh>
    <rPh sb="7" eb="8">
      <t>マチ</t>
    </rPh>
    <rPh sb="9" eb="11">
      <t>チョウメ</t>
    </rPh>
    <phoneticPr fontId="3"/>
  </si>
  <si>
    <t>8：30～17：30（休憩60分）
・休日：日曜日・祝日・毎月第2第4土曜定休</t>
    <rPh sb="11" eb="13">
      <t>キュウケイ</t>
    </rPh>
    <rPh sb="15" eb="16">
      <t>プン</t>
    </rPh>
    <rPh sb="19" eb="21">
      <t>キュウジツ</t>
    </rPh>
    <rPh sb="22" eb="24">
      <t>ニチヨウ</t>
    </rPh>
    <rPh sb="24" eb="25">
      <t>ヒ</t>
    </rPh>
    <rPh sb="26" eb="28">
      <t>シュクジツ</t>
    </rPh>
    <rPh sb="29" eb="31">
      <t>マイツキ</t>
    </rPh>
    <rPh sb="31" eb="32">
      <t>ダイ</t>
    </rPh>
    <rPh sb="33" eb="34">
      <t>ダイ</t>
    </rPh>
    <rPh sb="35" eb="37">
      <t>ドヨウ</t>
    </rPh>
    <rPh sb="37" eb="39">
      <t>テイキュウ</t>
    </rPh>
    <phoneticPr fontId="3"/>
  </si>
  <si>
    <t>（有）佐々木自動車</t>
    <rPh sb="1" eb="2">
      <t>ユウ</t>
    </rPh>
    <rPh sb="3" eb="6">
      <t>ササキ</t>
    </rPh>
    <rPh sb="6" eb="9">
      <t>ジドウシャ</t>
    </rPh>
    <phoneticPr fontId="3"/>
  </si>
  <si>
    <t>髙野</t>
    <rPh sb="0" eb="2">
      <t>タカノ</t>
    </rPh>
    <phoneticPr fontId="3"/>
  </si>
  <si>
    <t>6-11</t>
  </si>
  <si>
    <t>1010円～</t>
    <rPh sb="4" eb="5">
      <t>エン</t>
    </rPh>
    <phoneticPr fontId="3"/>
  </si>
  <si>
    <t>080-0809</t>
  </si>
  <si>
    <t>週5日勤務　1日3～4時間程度　シフト制（要相談）
他月1回の夜間当番あり（要相談）
休日：土・日　※状況により勤務あり（要相談）</t>
    <rPh sb="0" eb="1">
      <t>シュウ</t>
    </rPh>
    <rPh sb="2" eb="3">
      <t>ニチ</t>
    </rPh>
    <rPh sb="3" eb="5">
      <t>キンム</t>
    </rPh>
    <rPh sb="7" eb="8">
      <t>ニチ</t>
    </rPh>
    <rPh sb="11" eb="13">
      <t>ジカン</t>
    </rPh>
    <rPh sb="13" eb="15">
      <t>テイド</t>
    </rPh>
    <rPh sb="19" eb="20">
      <t>セイ</t>
    </rPh>
    <rPh sb="21" eb="22">
      <t>ヨウ</t>
    </rPh>
    <rPh sb="22" eb="24">
      <t>ソウダン</t>
    </rPh>
    <rPh sb="26" eb="27">
      <t>ホカ</t>
    </rPh>
    <rPh sb="27" eb="28">
      <t>ツキ</t>
    </rPh>
    <rPh sb="29" eb="30">
      <t>カイ</t>
    </rPh>
    <rPh sb="31" eb="33">
      <t>ヤカン</t>
    </rPh>
    <rPh sb="33" eb="35">
      <t>トウバン</t>
    </rPh>
    <rPh sb="38" eb="39">
      <t>ヨウ</t>
    </rPh>
    <rPh sb="39" eb="41">
      <t>ソウダン</t>
    </rPh>
    <rPh sb="43" eb="45">
      <t>キュウジツ</t>
    </rPh>
    <rPh sb="46" eb="47">
      <t>ド</t>
    </rPh>
    <rPh sb="48" eb="49">
      <t>ニチ</t>
    </rPh>
    <rPh sb="51" eb="53">
      <t>ジョウキョウ</t>
    </rPh>
    <rPh sb="56" eb="58">
      <t>キンム</t>
    </rPh>
    <rPh sb="61" eb="62">
      <t>ヨウ</t>
    </rPh>
    <rPh sb="62" eb="64">
      <t>ソウダン</t>
    </rPh>
    <phoneticPr fontId="3"/>
  </si>
  <si>
    <t>（株）まつもと薬局</t>
    <rPh sb="1" eb="2">
      <t>カブ</t>
    </rPh>
    <rPh sb="7" eb="9">
      <t>ヤッキョク</t>
    </rPh>
    <phoneticPr fontId="3"/>
  </si>
  <si>
    <t>（株）カンキョウ鹿追支店</t>
    <rPh sb="1" eb="2">
      <t>カブ</t>
    </rPh>
    <rPh sb="8" eb="10">
      <t>シカオイ</t>
    </rPh>
    <rPh sb="10" eb="12">
      <t>シテン</t>
    </rPh>
    <phoneticPr fontId="3"/>
  </si>
  <si>
    <t>河東郡鹿追町元町4丁目9番地2</t>
    <rPh sb="0" eb="3">
      <t>カトウグン</t>
    </rPh>
    <rPh sb="3" eb="6">
      <t>シカオイチョウ</t>
    </rPh>
    <rPh sb="6" eb="8">
      <t>モトマチ</t>
    </rPh>
    <rPh sb="9" eb="11">
      <t>チョウメ</t>
    </rPh>
    <rPh sb="12" eb="14">
      <t>バンチ</t>
    </rPh>
    <phoneticPr fontId="3"/>
  </si>
  <si>
    <t>根本</t>
    <rPh sb="0" eb="2">
      <t>ネモト</t>
    </rPh>
    <phoneticPr fontId="3"/>
  </si>
  <si>
    <t>6-13</t>
  </si>
  <si>
    <t>（株）フクハラ鹿追店</t>
    <rPh sb="1" eb="2">
      <t>カブ</t>
    </rPh>
    <rPh sb="7" eb="9">
      <t>シカオイ</t>
    </rPh>
    <rPh sb="9" eb="10">
      <t>テン</t>
    </rPh>
    <phoneticPr fontId="3"/>
  </si>
  <si>
    <t>河東郡鹿追町新町4丁目1番地</t>
    <rPh sb="0" eb="3">
      <t>カトウグン</t>
    </rPh>
    <rPh sb="3" eb="6">
      <t>シカオイチョウ</t>
    </rPh>
    <rPh sb="6" eb="7">
      <t>シン</t>
    </rPh>
    <rPh sb="7" eb="8">
      <t>マチ</t>
    </rPh>
    <rPh sb="9" eb="11">
      <t>チョウメ</t>
    </rPh>
    <rPh sb="12" eb="14">
      <t>バンチ</t>
    </rPh>
    <phoneticPr fontId="3"/>
  </si>
  <si>
    <t>普通自動車免許
Word、Excel入力可能な方
制服支給・要履歴書</t>
    <rPh sb="0" eb="2">
      <t>フツウ</t>
    </rPh>
    <rPh sb="2" eb="5">
      <t>ジドウシャ</t>
    </rPh>
    <rPh sb="5" eb="7">
      <t>メンキョ</t>
    </rPh>
    <rPh sb="18" eb="20">
      <t>ニュウリョク</t>
    </rPh>
    <rPh sb="20" eb="22">
      <t>カノウ</t>
    </rPh>
    <rPh sb="23" eb="24">
      <t>カタ</t>
    </rPh>
    <rPh sb="25" eb="27">
      <t>セイフク</t>
    </rPh>
    <rPh sb="27" eb="29">
      <t>シキュウ</t>
    </rPh>
    <rPh sb="30" eb="31">
      <t>ヨウ</t>
    </rPh>
    <rPh sb="31" eb="34">
      <t>リレキショ</t>
    </rPh>
    <phoneticPr fontId="3"/>
  </si>
  <si>
    <t>青山</t>
    <rPh sb="0" eb="2">
      <t>アオヤマ</t>
    </rPh>
    <phoneticPr fontId="3"/>
  </si>
  <si>
    <t>0156-66-3575</t>
  </si>
  <si>
    <t>6-14</t>
  </si>
  <si>
    <t>0156-67-6662</t>
  </si>
  <si>
    <t>河東郡鹿追町西町3丁目3番地</t>
    <rPh sb="0" eb="3">
      <t>カトウグン</t>
    </rPh>
    <rPh sb="3" eb="6">
      <t>シカオイチョウ</t>
    </rPh>
    <rPh sb="6" eb="7">
      <t>ニシ</t>
    </rPh>
    <rPh sb="7" eb="8">
      <t>マチ</t>
    </rPh>
    <rPh sb="9" eb="11">
      <t>チョウメ</t>
    </rPh>
    <rPh sb="12" eb="14">
      <t>バンチ</t>
    </rPh>
    <phoneticPr fontId="3"/>
  </si>
  <si>
    <t>350,000円～
※経験や保有資格に応じて給与へ反映いたします</t>
    <rPh sb="7" eb="8">
      <t>エン</t>
    </rPh>
    <rPh sb="11" eb="13">
      <t>ケイケン</t>
    </rPh>
    <rPh sb="14" eb="16">
      <t>ホユウ</t>
    </rPh>
    <rPh sb="16" eb="18">
      <t>シカク</t>
    </rPh>
    <rPh sb="19" eb="20">
      <t>オウ</t>
    </rPh>
    <rPh sb="22" eb="24">
      <t>キュウヨ</t>
    </rPh>
    <rPh sb="25" eb="27">
      <t>ハンエイ</t>
    </rPh>
    <phoneticPr fontId="3"/>
  </si>
  <si>
    <t>〈正社員〉
砂利、砂、合材等運搬、プラント重機操作等</t>
    <rPh sb="1" eb="4">
      <t>セイシャイン</t>
    </rPh>
    <rPh sb="6" eb="8">
      <t>ジャリ</t>
    </rPh>
    <rPh sb="9" eb="10">
      <t>スナ</t>
    </rPh>
    <rPh sb="11" eb="13">
      <t>ゴウザイ</t>
    </rPh>
    <rPh sb="13" eb="14">
      <t>トウ</t>
    </rPh>
    <rPh sb="14" eb="16">
      <t>ウンパン</t>
    </rPh>
    <rPh sb="21" eb="23">
      <t>ジュウキ</t>
    </rPh>
    <rPh sb="23" eb="25">
      <t>ソウサ</t>
    </rPh>
    <rPh sb="25" eb="26">
      <t>トウ</t>
    </rPh>
    <phoneticPr fontId="3"/>
  </si>
  <si>
    <t>220,000～240,000円
（時間外別途支給）</t>
    <rPh sb="15" eb="16">
      <t>エン</t>
    </rPh>
    <rPh sb="18" eb="21">
      <t>ジカンガイ</t>
    </rPh>
    <rPh sb="21" eb="23">
      <t>ベット</t>
    </rPh>
    <rPh sb="23" eb="25">
      <t>シキュウ</t>
    </rPh>
    <phoneticPr fontId="3"/>
  </si>
  <si>
    <t>6-15</t>
  </si>
  <si>
    <t>島影</t>
    <rPh sb="0" eb="1">
      <t>シマ</t>
    </rPh>
    <rPh sb="1" eb="2">
      <t>カゲ</t>
    </rPh>
    <phoneticPr fontId="3"/>
  </si>
  <si>
    <t>〈正社員〉
業務員の管理（面談、シフト調整、勤怠管理）・契約先との打合せ</t>
    <rPh sb="1" eb="4">
      <t>セイシャイン</t>
    </rPh>
    <rPh sb="6" eb="9">
      <t>ギョウムイン</t>
    </rPh>
    <rPh sb="10" eb="12">
      <t>カンリ</t>
    </rPh>
    <rPh sb="13" eb="15">
      <t>メンダン</t>
    </rPh>
    <rPh sb="19" eb="21">
      <t>チョウセイ</t>
    </rPh>
    <rPh sb="22" eb="24">
      <t>キンタイ</t>
    </rPh>
    <rPh sb="24" eb="26">
      <t>カンリ</t>
    </rPh>
    <rPh sb="28" eb="30">
      <t>ケイヤク</t>
    </rPh>
    <rPh sb="30" eb="31">
      <t>サキ</t>
    </rPh>
    <rPh sb="33" eb="35">
      <t>ウチアワ</t>
    </rPh>
    <phoneticPr fontId="3"/>
  </si>
  <si>
    <t>6-17</t>
  </si>
  <si>
    <t>日給月給制</t>
    <rPh sb="0" eb="4">
      <t>ニッキュウゲッキュウ</t>
    </rPh>
    <rPh sb="4" eb="5">
      <t>セイ</t>
    </rPh>
    <phoneticPr fontId="3"/>
  </si>
  <si>
    <t>鹿追町泉町1-58　ディーリーハイツ603</t>
    <rPh sb="0" eb="3">
      <t>シカオイチョウ</t>
    </rPh>
    <rPh sb="3" eb="4">
      <t>イズミ</t>
    </rPh>
    <rPh sb="4" eb="5">
      <t>マチ</t>
    </rPh>
    <phoneticPr fontId="3"/>
  </si>
  <si>
    <t>河東郡鹿追町新町1丁目2-3</t>
    <rPh sb="0" eb="3">
      <t>カトウグン</t>
    </rPh>
    <rPh sb="3" eb="6">
      <t>シカオイチョウ</t>
    </rPh>
    <rPh sb="6" eb="8">
      <t>シンマチ</t>
    </rPh>
    <rPh sb="9" eb="11">
      <t>チョウメ</t>
    </rPh>
    <phoneticPr fontId="3"/>
  </si>
  <si>
    <t>〈パート〉
居室の衛生面、衣類・寝具の洗濯等身のまわりのこと、食材の調達や食事の提供、住居の清掃など</t>
    <rPh sb="6" eb="8">
      <t>キョシツ</t>
    </rPh>
    <rPh sb="9" eb="12">
      <t>エイセイメン</t>
    </rPh>
    <rPh sb="13" eb="15">
      <t>イルイ</t>
    </rPh>
    <rPh sb="16" eb="18">
      <t>シング</t>
    </rPh>
    <rPh sb="19" eb="21">
      <t>センタク</t>
    </rPh>
    <rPh sb="21" eb="22">
      <t>トウ</t>
    </rPh>
    <rPh sb="22" eb="23">
      <t>ミ</t>
    </rPh>
    <rPh sb="31" eb="33">
      <t>ショクザイ</t>
    </rPh>
    <rPh sb="34" eb="36">
      <t>チョウタツ</t>
    </rPh>
    <rPh sb="37" eb="39">
      <t>ショクジ</t>
    </rPh>
    <rPh sb="40" eb="42">
      <t>テイキョウ</t>
    </rPh>
    <rPh sb="43" eb="45">
      <t>ジュウキョ</t>
    </rPh>
    <rPh sb="46" eb="48">
      <t>セイソウ</t>
    </rPh>
    <phoneticPr fontId="3"/>
  </si>
  <si>
    <t>農産物（種子馬鈴薯・小麦・てん菜・大豆・小豆・加工用キャベツ・大根・そば・長芋）の生産・管理・加工に関わる作業全般</t>
    <rPh sb="0" eb="3">
      <t>ノウサンブツ</t>
    </rPh>
    <rPh sb="4" eb="5">
      <t>タネ</t>
    </rPh>
    <rPh sb="5" eb="6">
      <t>シ</t>
    </rPh>
    <rPh sb="6" eb="9">
      <t>バレイショ</t>
    </rPh>
    <rPh sb="10" eb="12">
      <t>コムギ</t>
    </rPh>
    <rPh sb="15" eb="16">
      <t>サイ</t>
    </rPh>
    <rPh sb="17" eb="19">
      <t>ダイズ</t>
    </rPh>
    <rPh sb="20" eb="22">
      <t>ショウズ</t>
    </rPh>
    <rPh sb="23" eb="25">
      <t>カコウ</t>
    </rPh>
    <rPh sb="25" eb="26">
      <t>ヨウ</t>
    </rPh>
    <rPh sb="31" eb="33">
      <t>ダイコン</t>
    </rPh>
    <rPh sb="37" eb="39">
      <t>ナガイモ</t>
    </rPh>
    <rPh sb="41" eb="43">
      <t>セイサン</t>
    </rPh>
    <rPh sb="44" eb="46">
      <t>カンリ</t>
    </rPh>
    <rPh sb="47" eb="49">
      <t>カコウ</t>
    </rPh>
    <rPh sb="50" eb="51">
      <t>カカ</t>
    </rPh>
    <rPh sb="53" eb="55">
      <t>サギョウ</t>
    </rPh>
    <rPh sb="55" eb="57">
      <t>ゼンパン</t>
    </rPh>
    <phoneticPr fontId="3"/>
  </si>
  <si>
    <t>平日　6：30～10：30
土日　7：00～10：00/16：30～19：00
祝日　6：30～10：30/15：30～19：00</t>
    <rPh sb="0" eb="2">
      <t>ヘイジツ</t>
    </rPh>
    <rPh sb="14" eb="16">
      <t>ドニチ</t>
    </rPh>
    <rPh sb="40" eb="42">
      <t>シュクジツ</t>
    </rPh>
    <phoneticPr fontId="3"/>
  </si>
  <si>
    <t>河東郡鹿追町東瓜幕西18線28番地26</t>
    <rPh sb="0" eb="3">
      <t>カトウグン</t>
    </rPh>
    <rPh sb="3" eb="6">
      <t>シカオイチョウ</t>
    </rPh>
    <rPh sb="6" eb="7">
      <t>ヒガシ</t>
    </rPh>
    <rPh sb="7" eb="9">
      <t>ウリマク</t>
    </rPh>
    <rPh sb="9" eb="10">
      <t>ニシ</t>
    </rPh>
    <phoneticPr fontId="3"/>
  </si>
  <si>
    <t>とりもと調剤薬局</t>
  </si>
  <si>
    <t>河東郡鹿追町新町1丁目5番地</t>
    <rPh sb="0" eb="3">
      <t>カトウグン</t>
    </rPh>
    <rPh sb="3" eb="6">
      <t>シカオイチョウ</t>
    </rPh>
    <rPh sb="6" eb="8">
      <t>シンマチ</t>
    </rPh>
    <rPh sb="9" eb="11">
      <t>チョウメ</t>
    </rPh>
    <rPh sb="12" eb="14">
      <t>バンチ</t>
    </rPh>
    <phoneticPr fontId="3"/>
  </si>
  <si>
    <t>1,020円～
（処遇改善加算有）</t>
    <rPh sb="5" eb="6">
      <t>エン</t>
    </rPh>
    <rPh sb="9" eb="11">
      <t>ショグウ</t>
    </rPh>
    <rPh sb="11" eb="13">
      <t>カイゼン</t>
    </rPh>
    <rPh sb="13" eb="15">
      <t>カサン</t>
    </rPh>
    <rPh sb="15" eb="16">
      <t>アリ</t>
    </rPh>
    <phoneticPr fontId="3"/>
  </si>
  <si>
    <t>220,000円～（賞与年2回）</t>
    <rPh sb="7" eb="8">
      <t>エン</t>
    </rPh>
    <rPh sb="10" eb="12">
      <t>ショウヨ</t>
    </rPh>
    <rPh sb="12" eb="13">
      <t>ネン</t>
    </rPh>
    <rPh sb="14" eb="15">
      <t>カイ</t>
    </rPh>
    <phoneticPr fontId="3"/>
  </si>
  <si>
    <t>8：00～17：00（休憩60分）
7：00～16：00（休憩60分）
休日：日曜定休・不定休</t>
    <rPh sb="11" eb="13">
      <t>キュウケイ</t>
    </rPh>
    <rPh sb="15" eb="16">
      <t>プン</t>
    </rPh>
    <rPh sb="29" eb="31">
      <t>キュウケイ</t>
    </rPh>
    <rPh sb="33" eb="34">
      <t>プン</t>
    </rPh>
    <rPh sb="36" eb="38">
      <t>キュウジツ</t>
    </rPh>
    <rPh sb="39" eb="41">
      <t>ニチヨウ</t>
    </rPh>
    <rPh sb="41" eb="43">
      <t>テイキュウ</t>
    </rPh>
    <rPh sb="44" eb="47">
      <t>フテイキュウ</t>
    </rPh>
    <phoneticPr fontId="3"/>
  </si>
  <si>
    <t>1日8時間（仕事開始時間は現場により変動）
休日：土・日</t>
    <rPh sb="1" eb="2">
      <t>ニチ</t>
    </rPh>
    <rPh sb="3" eb="5">
      <t>ジカン</t>
    </rPh>
    <rPh sb="6" eb="8">
      <t>シゴト</t>
    </rPh>
    <rPh sb="8" eb="10">
      <t>カイシ</t>
    </rPh>
    <rPh sb="10" eb="12">
      <t>ジカン</t>
    </rPh>
    <rPh sb="13" eb="15">
      <t>ゲンバ</t>
    </rPh>
    <rPh sb="18" eb="20">
      <t>ヘンドウ</t>
    </rPh>
    <rPh sb="22" eb="24">
      <t>キュウジツ</t>
    </rPh>
    <rPh sb="25" eb="26">
      <t>ツチ</t>
    </rPh>
    <rPh sb="27" eb="28">
      <t>ヒ</t>
    </rPh>
    <phoneticPr fontId="3"/>
  </si>
  <si>
    <t>〈正社員〉
牛の削蹄補助</t>
    <rPh sb="1" eb="4">
      <t>セイシャイン</t>
    </rPh>
    <rPh sb="6" eb="7">
      <t>ウシ</t>
    </rPh>
    <rPh sb="8" eb="9">
      <t>サク</t>
    </rPh>
    <rPh sb="9" eb="10">
      <t>ヒヅメ</t>
    </rPh>
    <rPh sb="10" eb="12">
      <t>ホジョ</t>
    </rPh>
    <phoneticPr fontId="3"/>
  </si>
  <si>
    <t>7：00～16：00
休日：日曜日（天候による変動有）</t>
    <rPh sb="11" eb="13">
      <t>キュウジツ</t>
    </rPh>
    <rPh sb="14" eb="15">
      <t>ヒ</t>
    </rPh>
    <rPh sb="15" eb="17">
      <t>ヨウビ</t>
    </rPh>
    <rPh sb="18" eb="20">
      <t>テンコウ</t>
    </rPh>
    <rPh sb="23" eb="25">
      <t>ヘンドウ</t>
    </rPh>
    <rPh sb="25" eb="26">
      <t>アリ</t>
    </rPh>
    <phoneticPr fontId="3"/>
  </si>
  <si>
    <t>198,000円～（賞与年2回）</t>
  </si>
  <si>
    <t>6-19</t>
  </si>
  <si>
    <t>8：00～17：00（時間外労働あり）
休日：土・日（その他会社規定のカレンダーによる）</t>
    <rPh sb="11" eb="14">
      <t>ジカンガイ</t>
    </rPh>
    <rPh sb="14" eb="16">
      <t>ロウドウ</t>
    </rPh>
    <rPh sb="23" eb="24">
      <t>ド</t>
    </rPh>
    <rPh sb="25" eb="26">
      <t>ニチ</t>
    </rPh>
    <rPh sb="29" eb="30">
      <t>タ</t>
    </rPh>
    <rPh sb="30" eb="32">
      <t>カイシャ</t>
    </rPh>
    <rPh sb="32" eb="34">
      <t>キテイ</t>
    </rPh>
    <phoneticPr fontId="3"/>
  </si>
  <si>
    <t>247,000円～（賞与年2回）</t>
    <rPh sb="7" eb="8">
      <t>エン</t>
    </rPh>
    <rPh sb="10" eb="12">
      <t>ショウヨ</t>
    </rPh>
    <rPh sb="12" eb="13">
      <t>ネン</t>
    </rPh>
    <rPh sb="14" eb="15">
      <t>カイ</t>
    </rPh>
    <phoneticPr fontId="3"/>
  </si>
  <si>
    <t>株式会社　まつもと薬局</t>
    <rPh sb="0" eb="2">
      <t>カブシキ</t>
    </rPh>
    <rPh sb="2" eb="4">
      <t>カイシャ</t>
    </rPh>
    <rPh sb="9" eb="11">
      <t>ヤッキョク</t>
    </rPh>
    <phoneticPr fontId="3"/>
  </si>
  <si>
    <t>080-0806</t>
  </si>
  <si>
    <t>運輸業務</t>
    <rPh sb="0" eb="2">
      <t>ウンユ</t>
    </rPh>
    <rPh sb="2" eb="4">
      <t>ギョウム</t>
    </rPh>
    <phoneticPr fontId="3"/>
  </si>
  <si>
    <t xml:space="preserve">8：00～17：00
休日：土・日
月に1回土曜出勤・祝日は交代で出勤
</t>
    <rPh sb="11" eb="13">
      <t>キュウジツ</t>
    </rPh>
    <rPh sb="14" eb="15">
      <t>ド</t>
    </rPh>
    <rPh sb="16" eb="17">
      <t>ニチ</t>
    </rPh>
    <rPh sb="18" eb="19">
      <t>ツキ</t>
    </rPh>
    <rPh sb="21" eb="22">
      <t>カイ</t>
    </rPh>
    <rPh sb="22" eb="24">
      <t>ドヨウ</t>
    </rPh>
    <rPh sb="24" eb="26">
      <t>シュッキン</t>
    </rPh>
    <rPh sb="27" eb="29">
      <t>シュクジツ</t>
    </rPh>
    <rPh sb="30" eb="32">
      <t>コウタイ</t>
    </rPh>
    <rPh sb="33" eb="35">
      <t>シュッキン</t>
    </rPh>
    <phoneticPr fontId="3"/>
  </si>
  <si>
    <t>商工会とりまとめ事業所
要普通自動車免許・要履歴書</t>
    <rPh sb="0" eb="3">
      <t>ショウコウカイ</t>
    </rPh>
    <rPh sb="8" eb="11">
      <t>ジギョウショ</t>
    </rPh>
    <rPh sb="12" eb="13">
      <t>ヨウ</t>
    </rPh>
    <rPh sb="13" eb="15">
      <t>フツウ</t>
    </rPh>
    <rPh sb="15" eb="18">
      <t>ジドウシャ</t>
    </rPh>
    <rPh sb="18" eb="20">
      <t>メンキョ</t>
    </rPh>
    <rPh sb="21" eb="22">
      <t>ヨウ</t>
    </rPh>
    <rPh sb="22" eb="25">
      <t>リレキショ</t>
    </rPh>
    <phoneticPr fontId="3"/>
  </si>
  <si>
    <t>〈正社員〉
重機オペレーター
（土木工事現場での重機オペレーター）</t>
    <rPh sb="1" eb="4">
      <t>セイシャイン</t>
    </rPh>
    <rPh sb="6" eb="8">
      <t>ジュウキ</t>
    </rPh>
    <rPh sb="16" eb="18">
      <t>ドボク</t>
    </rPh>
    <rPh sb="18" eb="20">
      <t>コウジ</t>
    </rPh>
    <rPh sb="20" eb="22">
      <t>ゲンバ</t>
    </rPh>
    <rPh sb="24" eb="26">
      <t>ジュウキ</t>
    </rPh>
    <phoneticPr fontId="3"/>
  </si>
  <si>
    <t>大型自動車免許、車両系機械運転技能者あれば尚可、免許は入社後取得も可。相談に応じます。
要履歴書・学歴不問</t>
    <rPh sb="0" eb="2">
      <t>オオガタ</t>
    </rPh>
    <rPh sb="2" eb="5">
      <t>ジドウシャ</t>
    </rPh>
    <rPh sb="5" eb="7">
      <t>メンキョ</t>
    </rPh>
    <rPh sb="8" eb="10">
      <t>シャリョウ</t>
    </rPh>
    <rPh sb="10" eb="11">
      <t>ケイ</t>
    </rPh>
    <rPh sb="11" eb="13">
      <t>キカイ</t>
    </rPh>
    <rPh sb="13" eb="15">
      <t>ウンテン</t>
    </rPh>
    <rPh sb="15" eb="17">
      <t>ギノウ</t>
    </rPh>
    <rPh sb="17" eb="18">
      <t>シャ</t>
    </rPh>
    <rPh sb="21" eb="22">
      <t>ナオ</t>
    </rPh>
    <rPh sb="22" eb="23">
      <t>カ</t>
    </rPh>
    <rPh sb="24" eb="26">
      <t>メンキョ</t>
    </rPh>
    <rPh sb="27" eb="30">
      <t>ニュウシャゴ</t>
    </rPh>
    <rPh sb="30" eb="32">
      <t>シュトク</t>
    </rPh>
    <rPh sb="33" eb="34">
      <t>カ</t>
    </rPh>
    <rPh sb="35" eb="37">
      <t>ソウダン</t>
    </rPh>
    <rPh sb="38" eb="39">
      <t>オウ</t>
    </rPh>
    <rPh sb="49" eb="51">
      <t>ガクレキ</t>
    </rPh>
    <rPh sb="51" eb="53">
      <t>フモン</t>
    </rPh>
    <phoneticPr fontId="3"/>
  </si>
  <si>
    <t>商工会とりまとめ事業所
普通自動車免許
大型や自動車整備資格あれば尚可</t>
    <rPh sb="0" eb="3">
      <t>ショウコウカイ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0" eb="22">
      <t>オオガタ</t>
    </rPh>
    <rPh sb="23" eb="26">
      <t>ジドウシャ</t>
    </rPh>
    <rPh sb="26" eb="28">
      <t>セイビ</t>
    </rPh>
    <rPh sb="28" eb="30">
      <t>シカク</t>
    </rPh>
    <rPh sb="33" eb="34">
      <t>ナオ</t>
    </rPh>
    <rPh sb="34" eb="35">
      <t>カ</t>
    </rPh>
    <phoneticPr fontId="3"/>
  </si>
  <si>
    <t>河東郡音更町南鈴蘭北3丁目6番地7</t>
    <rPh sb="6" eb="7">
      <t>ミナミ</t>
    </rPh>
    <rPh sb="9" eb="10">
      <t>キタ</t>
    </rPh>
    <rPh sb="11" eb="13">
      <t>チョウメ</t>
    </rPh>
    <rPh sb="14" eb="16">
      <t>バンチ</t>
    </rPh>
    <phoneticPr fontId="3"/>
  </si>
  <si>
    <t>商工会とりまとめ事業所
普通自動車免許（ＡＴ限定可）・作業着支給有
要履歴書・経験不問</t>
    <rPh sb="0" eb="3">
      <t>ショウコウカイ</t>
    </rPh>
    <rPh sb="8" eb="11">
      <t>ジギョウショ</t>
    </rPh>
    <rPh sb="12" eb="14">
      <t>フツウ</t>
    </rPh>
    <rPh sb="14" eb="16">
      <t>ジドウ</t>
    </rPh>
    <rPh sb="16" eb="17">
      <t>シャ</t>
    </rPh>
    <rPh sb="17" eb="19">
      <t>メンキョ</t>
    </rPh>
    <rPh sb="22" eb="24">
      <t>ゲンテイ</t>
    </rPh>
    <rPh sb="24" eb="25">
      <t>カ</t>
    </rPh>
    <rPh sb="27" eb="30">
      <t>サギョウギ</t>
    </rPh>
    <rPh sb="30" eb="32">
      <t>シキュウ</t>
    </rPh>
    <rPh sb="32" eb="33">
      <t>アリ</t>
    </rPh>
    <rPh sb="34" eb="35">
      <t>ヨウ</t>
    </rPh>
    <rPh sb="35" eb="38">
      <t>リレキショ</t>
    </rPh>
    <rPh sb="39" eb="41">
      <t>ケイケン</t>
    </rPh>
    <rPh sb="41" eb="43">
      <t>フモン</t>
    </rPh>
    <phoneticPr fontId="3"/>
  </si>
  <si>
    <t>商工会とりまとめ事業所
普通自動車免許
制服支給・要履歴書・経験不問</t>
    <rPh sb="0" eb="3">
      <t>ショウコウカイ</t>
    </rPh>
    <rPh sb="8" eb="11">
      <t>ジギョウショ</t>
    </rPh>
    <rPh sb="12" eb="14">
      <t>フツウ</t>
    </rPh>
    <rPh sb="14" eb="17">
      <t>ジドウシャ</t>
    </rPh>
    <rPh sb="17" eb="19">
      <t>メンキョ</t>
    </rPh>
    <rPh sb="20" eb="22">
      <t>セイフク</t>
    </rPh>
    <rPh sb="22" eb="24">
      <t>シキュウ</t>
    </rPh>
    <rPh sb="25" eb="26">
      <t>ヨウ</t>
    </rPh>
    <rPh sb="26" eb="29">
      <t>リレキショ</t>
    </rPh>
    <rPh sb="30" eb="32">
      <t>ケイケン</t>
    </rPh>
    <rPh sb="32" eb="34">
      <t>フモン</t>
    </rPh>
    <phoneticPr fontId="3"/>
  </si>
  <si>
    <t>（株）カントリーホーム風景</t>
    <rPh sb="1" eb="2">
      <t>カブ</t>
    </rPh>
    <rPh sb="11" eb="13">
      <t>フウケイ</t>
    </rPh>
    <phoneticPr fontId="3"/>
  </si>
  <si>
    <t>（株）道栄運輸</t>
    <rPh sb="1" eb="2">
      <t>カブ</t>
    </rPh>
    <rPh sb="3" eb="5">
      <t>ドウエイ</t>
    </rPh>
    <rPh sb="5" eb="7">
      <t>ウンユ</t>
    </rPh>
    <phoneticPr fontId="3"/>
  </si>
  <si>
    <t>田中　由樹</t>
    <rPh sb="0" eb="2">
      <t>タナカ</t>
    </rPh>
    <rPh sb="3" eb="5">
      <t>ユキ</t>
    </rPh>
    <phoneticPr fontId="3"/>
  </si>
  <si>
    <t>日曜・祝日</t>
    <rPh sb="0" eb="2">
      <t>ニチヨウ</t>
    </rPh>
    <rPh sb="3" eb="5">
      <t>シュクジツ</t>
    </rPh>
    <phoneticPr fontId="3"/>
  </si>
  <si>
    <t>まつもと薬局</t>
    <rPh sb="4" eb="6">
      <t>ヤッキョク</t>
    </rPh>
    <phoneticPr fontId="3"/>
  </si>
  <si>
    <t>6-21</t>
  </si>
  <si>
    <t>1,100円～</t>
    <rPh sb="5" eb="6">
      <t>エン</t>
    </rPh>
    <phoneticPr fontId="3"/>
  </si>
  <si>
    <t>河東郡音更町南鈴蘭3丁目6番地7</t>
    <rPh sb="0" eb="3">
      <t>カトウグン</t>
    </rPh>
    <rPh sb="3" eb="6">
      <t>オトフケチョウ</t>
    </rPh>
    <rPh sb="6" eb="7">
      <t>ミナミ</t>
    </rPh>
    <rPh sb="7" eb="9">
      <t>スズラン</t>
    </rPh>
    <rPh sb="10" eb="12">
      <t>チョウメ</t>
    </rPh>
    <rPh sb="13" eb="15">
      <t>バンチ</t>
    </rPh>
    <phoneticPr fontId="3"/>
  </si>
  <si>
    <t>〈パート〉
処方せん受付、調剤助手、配達</t>
    <rPh sb="6" eb="8">
      <t>ショホウ</t>
    </rPh>
    <rPh sb="10" eb="12">
      <t>ウケツケ</t>
    </rPh>
    <rPh sb="13" eb="15">
      <t>チョウザイ</t>
    </rPh>
    <rPh sb="15" eb="17">
      <t>ジョシュ</t>
    </rPh>
    <rPh sb="18" eb="20">
      <t>ハイタツ</t>
    </rPh>
    <phoneticPr fontId="3"/>
  </si>
  <si>
    <t>090-6266-0126</t>
  </si>
  <si>
    <t>1100～1200</t>
  </si>
  <si>
    <t>9：00～13：00</t>
  </si>
  <si>
    <t>7-1</t>
  </si>
  <si>
    <t>月給日給制</t>
    <rPh sb="0" eb="2">
      <t>ゲッキュウ</t>
    </rPh>
    <rPh sb="2" eb="5">
      <t>ニッキュウセイ</t>
    </rPh>
    <phoneticPr fontId="3"/>
  </si>
  <si>
    <t>処理・回答</t>
    <rPh sb="0" eb="2">
      <t>ショリ</t>
    </rPh>
    <rPh sb="3" eb="5">
      <t>カイトウ</t>
    </rPh>
    <phoneticPr fontId="3"/>
  </si>
  <si>
    <t>令和7年度</t>
    <rPh sb="0" eb="2">
      <t>レイワ</t>
    </rPh>
    <rPh sb="3" eb="5">
      <t>ネンド</t>
    </rPh>
    <phoneticPr fontId="3"/>
  </si>
  <si>
    <t>酪農</t>
    <rPh sb="0" eb="2">
      <t>ラクノウ</t>
    </rPh>
    <phoneticPr fontId="3"/>
  </si>
  <si>
    <t>菅原 　雄一郎</t>
    <rPh sb="4" eb="7">
      <t>ユウイチロウ</t>
    </rPh>
    <phoneticPr fontId="3"/>
  </si>
  <si>
    <t>7-2</t>
  </si>
  <si>
    <t>望月　輝</t>
    <rPh sb="0" eb="2">
      <t>モチヅキ</t>
    </rPh>
    <rPh sb="3" eb="4">
      <t>カガヤ</t>
    </rPh>
    <phoneticPr fontId="3"/>
  </si>
  <si>
    <t>mochizukih@enewill.com</t>
  </si>
  <si>
    <t>地域特性に応じた再エネ・省エネへの企画型営業、カーボンニュートラル実現に向けたロードマップ策定や最適モデル構築、地域との関係強化、及び事業計画の推進、地域子会社の運営</t>
  </si>
  <si>
    <t>7-3</t>
  </si>
  <si>
    <t>鹿追町泉町2-22-1</t>
    <rPh sb="0" eb="3">
      <t>シカオイチョウ</t>
    </rPh>
    <rPh sb="3" eb="4">
      <t>イズミ</t>
    </rPh>
    <rPh sb="4" eb="5">
      <t>マチ</t>
    </rPh>
    <phoneticPr fontId="3"/>
  </si>
  <si>
    <t>株式会社三井組</t>
    <rPh sb="0" eb="2">
      <t>カブシキ</t>
    </rPh>
    <rPh sb="2" eb="4">
      <t>カイシャ</t>
    </rPh>
    <rPh sb="4" eb="7">
      <t>ミツイグミ</t>
    </rPh>
    <phoneticPr fontId="3"/>
  </si>
  <si>
    <t>三井　雅弘</t>
    <rPh sb="0" eb="2">
      <t>ミツイ</t>
    </rPh>
    <rPh sb="3" eb="4">
      <t>マサ</t>
    </rPh>
    <rPh sb="4" eb="5">
      <t>ヒロ</t>
    </rPh>
    <phoneticPr fontId="3"/>
  </si>
  <si>
    <t>2名</t>
    <rPh sb="1" eb="2">
      <t>メイ</t>
    </rPh>
    <phoneticPr fontId="3"/>
  </si>
  <si>
    <t>8：00～17：00（休憩 60分）
休日：土・日（その他会社規定カレンダーによる）
時間外：月平均25時間</t>
    <rPh sb="11" eb="13">
      <t>キュウケイ</t>
    </rPh>
    <rPh sb="16" eb="17">
      <t>フン</t>
    </rPh>
    <rPh sb="19" eb="21">
      <t>キュウジツ</t>
    </rPh>
    <rPh sb="22" eb="23">
      <t>ド</t>
    </rPh>
    <rPh sb="24" eb="25">
      <t>ニチ</t>
    </rPh>
    <rPh sb="28" eb="29">
      <t>タ</t>
    </rPh>
    <rPh sb="29" eb="31">
      <t>カイシャ</t>
    </rPh>
    <rPh sb="31" eb="33">
      <t>キテイ</t>
    </rPh>
    <rPh sb="43" eb="46">
      <t>ジカンガイ</t>
    </rPh>
    <rPh sb="47" eb="50">
      <t>ツキヘイキン</t>
    </rPh>
    <rPh sb="52" eb="54">
      <t>ジカン</t>
    </rPh>
    <phoneticPr fontId="3"/>
  </si>
  <si>
    <t>200,000～円</t>
    <rPh sb="8" eb="9">
      <t>エン</t>
    </rPh>
    <phoneticPr fontId="3"/>
  </si>
  <si>
    <t>220,000～円</t>
    <rPh sb="8" eb="9">
      <t>エン</t>
    </rPh>
    <phoneticPr fontId="3"/>
  </si>
  <si>
    <t>7-5</t>
  </si>
  <si>
    <t>7-7</t>
  </si>
  <si>
    <t>8：00～17：00（休憩 60分）
休日：土・日・祝（その他会社規定カレンダーによる）
時間外：月平均25時間</t>
    <rPh sb="11" eb="13">
      <t>キュウケイ</t>
    </rPh>
    <rPh sb="16" eb="17">
      <t>フン</t>
    </rPh>
    <rPh sb="19" eb="21">
      <t>キュウジツ</t>
    </rPh>
    <rPh sb="22" eb="23">
      <t>ド</t>
    </rPh>
    <rPh sb="24" eb="25">
      <t>ニチ</t>
    </rPh>
    <rPh sb="26" eb="27">
      <t>シュク</t>
    </rPh>
    <rPh sb="30" eb="31">
      <t>タ</t>
    </rPh>
    <rPh sb="31" eb="33">
      <t>カイシャ</t>
    </rPh>
    <rPh sb="33" eb="35">
      <t>キテイ</t>
    </rPh>
    <rPh sb="45" eb="48">
      <t>ジカンガイ</t>
    </rPh>
    <rPh sb="49" eb="52">
      <t>ツキヘイキン</t>
    </rPh>
    <rPh sb="54" eb="56">
      <t>ジカン</t>
    </rPh>
    <phoneticPr fontId="3"/>
  </si>
  <si>
    <t>商工会取りまとめ事業所
要履歴書
年齢・経験不問
必要な資格：それぞれの職種に応じた免許</t>
    <rPh sb="0" eb="3">
      <t>ショウコウカイ</t>
    </rPh>
    <rPh sb="3" eb="4">
      <t>ト</t>
    </rPh>
    <rPh sb="8" eb="11">
      <t>ジギョウショ</t>
    </rPh>
    <rPh sb="12" eb="13">
      <t>ヨウ</t>
    </rPh>
    <rPh sb="13" eb="16">
      <t>リレキショ</t>
    </rPh>
    <rPh sb="17" eb="19">
      <t>ネンレイ</t>
    </rPh>
    <rPh sb="20" eb="22">
      <t>ケイケン</t>
    </rPh>
    <rPh sb="22" eb="24">
      <t>フモン</t>
    </rPh>
    <rPh sb="25" eb="27">
      <t>ヒツヨウ</t>
    </rPh>
    <rPh sb="28" eb="30">
      <t>シカク</t>
    </rPh>
    <rPh sb="36" eb="38">
      <t>ショクシュ</t>
    </rPh>
    <rPh sb="39" eb="40">
      <t>オウ</t>
    </rPh>
    <rPh sb="42" eb="44">
      <t>メンキョ</t>
    </rPh>
    <phoneticPr fontId="3"/>
  </si>
  <si>
    <t>商工会取りまとめ事業所
パート：要履歴書（顔写真付）年齢・経験不問
アルバイト：高校生可、要履歴書（顔写真付）</t>
    <rPh sb="0" eb="3">
      <t>ショウコウカイ</t>
    </rPh>
    <rPh sb="3" eb="4">
      <t>ト</t>
    </rPh>
    <rPh sb="8" eb="11">
      <t>ジギョウショ</t>
    </rPh>
    <rPh sb="16" eb="17">
      <t>ヨウ</t>
    </rPh>
    <rPh sb="17" eb="20">
      <t>リレキショ</t>
    </rPh>
    <rPh sb="21" eb="22">
      <t>カオ</t>
    </rPh>
    <rPh sb="22" eb="24">
      <t>シャシン</t>
    </rPh>
    <rPh sb="24" eb="25">
      <t>ツ</t>
    </rPh>
    <rPh sb="26" eb="28">
      <t>ネンレイ</t>
    </rPh>
    <rPh sb="29" eb="31">
      <t>ケイケン</t>
    </rPh>
    <rPh sb="31" eb="33">
      <t>フモン</t>
    </rPh>
    <rPh sb="40" eb="43">
      <t>コウコウセイ</t>
    </rPh>
    <rPh sb="43" eb="44">
      <t>カ</t>
    </rPh>
    <rPh sb="45" eb="46">
      <t>ヨウ</t>
    </rPh>
    <rPh sb="46" eb="49">
      <t>リレキショ</t>
    </rPh>
    <rPh sb="50" eb="51">
      <t>カオ</t>
    </rPh>
    <rPh sb="51" eb="53">
      <t>シャシン</t>
    </rPh>
    <rPh sb="53" eb="54">
      <t>ツ</t>
    </rPh>
    <phoneticPr fontId="3"/>
  </si>
  <si>
    <t>学歴不問、積算業務経験者（年数不問）
家族・通勤・携帯電話借上手当有
社会保険完備
試用期間3か月</t>
    <rPh sb="0" eb="2">
      <t>ガクレキ</t>
    </rPh>
    <rPh sb="2" eb="4">
      <t>フモン</t>
    </rPh>
    <rPh sb="5" eb="9">
      <t>セキサンギョウム</t>
    </rPh>
    <rPh sb="9" eb="12">
      <t>ケイケンシャ</t>
    </rPh>
    <rPh sb="13" eb="15">
      <t>ネンスウ</t>
    </rPh>
    <rPh sb="15" eb="17">
      <t>フモン</t>
    </rPh>
    <rPh sb="19" eb="21">
      <t>カゾク</t>
    </rPh>
    <rPh sb="22" eb="24">
      <t>ツウキン</t>
    </rPh>
    <rPh sb="25" eb="27">
      <t>ケイタイ</t>
    </rPh>
    <rPh sb="27" eb="29">
      <t>デンワ</t>
    </rPh>
    <rPh sb="29" eb="30">
      <t>シャク</t>
    </rPh>
    <rPh sb="30" eb="31">
      <t>ジョウ</t>
    </rPh>
    <rPh sb="31" eb="33">
      <t>テアテ</t>
    </rPh>
    <rPh sb="33" eb="34">
      <t>アリ</t>
    </rPh>
    <rPh sb="35" eb="37">
      <t>シャカイ</t>
    </rPh>
    <rPh sb="37" eb="39">
      <t>ホケン</t>
    </rPh>
    <rPh sb="39" eb="41">
      <t>カンビ</t>
    </rPh>
    <rPh sb="42" eb="44">
      <t>シヨウ</t>
    </rPh>
    <rPh sb="44" eb="46">
      <t>キカン</t>
    </rPh>
    <rPh sb="48" eb="49">
      <t>ゲツ</t>
    </rPh>
    <phoneticPr fontId="3"/>
  </si>
  <si>
    <t>電気業</t>
    <rPh sb="0" eb="2">
      <t>デンキ</t>
    </rPh>
    <rPh sb="2" eb="3">
      <t>ギョウ</t>
    </rPh>
    <phoneticPr fontId="3"/>
  </si>
  <si>
    <t>7-10</t>
  </si>
  <si>
    <t>7-11</t>
  </si>
  <si>
    <t>7-13</t>
  </si>
  <si>
    <t>&lt;正社員&gt;
工事現場代理
（土木工事における現場全体の工程や安全の管理。工事の積算や図面等の書類作成）</t>
    <rPh sb="1" eb="4">
      <t>セイシャイン</t>
    </rPh>
    <rPh sb="6" eb="8">
      <t>コウジ</t>
    </rPh>
    <rPh sb="8" eb="10">
      <t>ゲンバ</t>
    </rPh>
    <rPh sb="10" eb="12">
      <t>ダイリ</t>
    </rPh>
    <rPh sb="14" eb="16">
      <t>ドボク</t>
    </rPh>
    <rPh sb="16" eb="18">
      <t>コウジ</t>
    </rPh>
    <rPh sb="22" eb="24">
      <t>ゲンバ</t>
    </rPh>
    <rPh sb="24" eb="26">
      <t>ゼンタイ</t>
    </rPh>
    <rPh sb="27" eb="29">
      <t>コウテイ</t>
    </rPh>
    <rPh sb="30" eb="32">
      <t>アンゼン</t>
    </rPh>
    <rPh sb="33" eb="35">
      <t>カンリ</t>
    </rPh>
    <rPh sb="36" eb="38">
      <t>コウジ</t>
    </rPh>
    <rPh sb="39" eb="41">
      <t>セキサン</t>
    </rPh>
    <rPh sb="42" eb="44">
      <t>ズメン</t>
    </rPh>
    <rPh sb="44" eb="45">
      <t>トウ</t>
    </rPh>
    <rPh sb="46" eb="48">
      <t>ショルイ</t>
    </rPh>
    <rPh sb="48" eb="50">
      <t>サクセイ</t>
    </rPh>
    <phoneticPr fontId="3"/>
  </si>
  <si>
    <t>7：30～17：00　休憩90分（昼60分＋午前と午後に各15分）
時間外：月平均30時間
休日：土・日・年末年始</t>
    <rPh sb="11" eb="13">
      <t>キュウケイ</t>
    </rPh>
    <rPh sb="15" eb="16">
      <t>フン</t>
    </rPh>
    <rPh sb="17" eb="18">
      <t>ヒル</t>
    </rPh>
    <rPh sb="20" eb="21">
      <t>フン</t>
    </rPh>
    <rPh sb="22" eb="24">
      <t>ゴゼン</t>
    </rPh>
    <rPh sb="25" eb="27">
      <t>ゴゴ</t>
    </rPh>
    <rPh sb="28" eb="29">
      <t>カク</t>
    </rPh>
    <rPh sb="31" eb="32">
      <t>フン</t>
    </rPh>
    <rPh sb="34" eb="37">
      <t>ジカンガイ</t>
    </rPh>
    <rPh sb="38" eb="39">
      <t>ツキ</t>
    </rPh>
    <rPh sb="39" eb="41">
      <t>ヘイキン</t>
    </rPh>
    <rPh sb="43" eb="45">
      <t>ジカン</t>
    </rPh>
    <rPh sb="46" eb="48">
      <t>キュウジツ</t>
    </rPh>
    <rPh sb="49" eb="50">
      <t>ド</t>
    </rPh>
    <rPh sb="51" eb="52">
      <t>ニチ</t>
    </rPh>
    <rPh sb="53" eb="55">
      <t>ネンマツ</t>
    </rPh>
    <rPh sb="55" eb="57">
      <t>ネンシ</t>
    </rPh>
    <phoneticPr fontId="3"/>
  </si>
  <si>
    <t>7：30～17：00　休憩90分（昼60分＋午前と午後に各15分）
時間外：月平均30時間
休日：土・日・年末年始</t>
    <rPh sb="11" eb="13">
      <t>キュウケイ</t>
    </rPh>
    <rPh sb="15" eb="16">
      <t>フン</t>
    </rPh>
    <rPh sb="17" eb="18">
      <t>ヒル</t>
    </rPh>
    <rPh sb="20" eb="21">
      <t>フン</t>
    </rPh>
    <rPh sb="22" eb="24">
      <t>ゴゼン</t>
    </rPh>
    <rPh sb="25" eb="27">
      <t>ゴゴ</t>
    </rPh>
    <rPh sb="28" eb="29">
      <t>カク</t>
    </rPh>
    <rPh sb="31" eb="32">
      <t>フン</t>
    </rPh>
    <rPh sb="34" eb="37">
      <t>ジカンガイ</t>
    </rPh>
    <rPh sb="38" eb="39">
      <t>ツキ</t>
    </rPh>
    <rPh sb="39" eb="41">
      <t>ヘイキン</t>
    </rPh>
    <rPh sb="43" eb="45">
      <t>ジカン</t>
    </rPh>
    <rPh sb="46" eb="48">
      <t>キュウジツ</t>
    </rPh>
    <rPh sb="49" eb="50">
      <t>ツチ</t>
    </rPh>
    <rPh sb="51" eb="52">
      <t>ヒ</t>
    </rPh>
    <rPh sb="53" eb="55">
      <t>ネンマツ</t>
    </rPh>
    <rPh sb="55" eb="57">
      <t>ネンシ</t>
    </rPh>
    <phoneticPr fontId="3"/>
  </si>
  <si>
    <t>要履歴書・年齢・経験不問
車両系建設機械、大型自動車免許、けん引免許に関わる資格をお持ちの方歓迎
経験者優遇</t>
    <rPh sb="13" eb="15">
      <t>シャリョウ</t>
    </rPh>
    <rPh sb="15" eb="16">
      <t>ケイ</t>
    </rPh>
    <rPh sb="16" eb="18">
      <t>ケンセツ</t>
    </rPh>
    <rPh sb="18" eb="20">
      <t>キカイ</t>
    </rPh>
    <rPh sb="21" eb="23">
      <t>オオガタ</t>
    </rPh>
    <rPh sb="23" eb="26">
      <t>ジドウシャ</t>
    </rPh>
    <rPh sb="26" eb="28">
      <t>メンキョ</t>
    </rPh>
    <rPh sb="31" eb="32">
      <t>ヒ</t>
    </rPh>
    <rPh sb="32" eb="34">
      <t>メンキョ</t>
    </rPh>
    <rPh sb="35" eb="36">
      <t>カカ</t>
    </rPh>
    <rPh sb="38" eb="40">
      <t>シカク</t>
    </rPh>
    <rPh sb="42" eb="43">
      <t>モ</t>
    </rPh>
    <rPh sb="45" eb="46">
      <t>カタ</t>
    </rPh>
    <rPh sb="46" eb="48">
      <t>カンゲイ</t>
    </rPh>
    <rPh sb="49" eb="52">
      <t>ケイケンシャ</t>
    </rPh>
    <rPh sb="52" eb="54">
      <t>ユウグウ</t>
    </rPh>
    <phoneticPr fontId="3"/>
  </si>
  <si>
    <t>要履歴書・年齢・経験不問
大型自動車免許、けん引免許をお持ちの方歓迎
経験者優遇</t>
    <rPh sb="13" eb="15">
      <t>オオガタ</t>
    </rPh>
    <rPh sb="15" eb="18">
      <t>ジドウシャ</t>
    </rPh>
    <rPh sb="18" eb="20">
      <t>メンキョ</t>
    </rPh>
    <rPh sb="23" eb="24">
      <t>ヒ</t>
    </rPh>
    <rPh sb="24" eb="26">
      <t>メンキョ</t>
    </rPh>
    <rPh sb="28" eb="29">
      <t>モ</t>
    </rPh>
    <rPh sb="31" eb="32">
      <t>カタ</t>
    </rPh>
    <rPh sb="32" eb="34">
      <t>カンゲイ</t>
    </rPh>
    <rPh sb="35" eb="40">
      <t>ケイケンシャユウグウ</t>
    </rPh>
    <phoneticPr fontId="3"/>
  </si>
  <si>
    <t>要履歴書・年齢・経験不問
普通自動車免許、土木施工管理技士に関わる資格をお持ちの方歓迎
経験者優遇</t>
    <rPh sb="13" eb="15">
      <t>フツウ</t>
    </rPh>
    <rPh sb="15" eb="18">
      <t>ジドウシャ</t>
    </rPh>
    <rPh sb="18" eb="20">
      <t>メンキョ</t>
    </rPh>
    <rPh sb="21" eb="23">
      <t>ドボク</t>
    </rPh>
    <rPh sb="23" eb="25">
      <t>シコウ</t>
    </rPh>
    <rPh sb="25" eb="27">
      <t>カンリ</t>
    </rPh>
    <rPh sb="27" eb="29">
      <t>ギシ</t>
    </rPh>
    <rPh sb="30" eb="31">
      <t>カカ</t>
    </rPh>
    <rPh sb="33" eb="35">
      <t>シカク</t>
    </rPh>
    <rPh sb="37" eb="38">
      <t>モ</t>
    </rPh>
    <rPh sb="40" eb="41">
      <t>カタ</t>
    </rPh>
    <rPh sb="41" eb="43">
      <t>カンゲイ</t>
    </rPh>
    <rPh sb="44" eb="47">
      <t>ケイケンシャ</t>
    </rPh>
    <rPh sb="47" eb="49">
      <t>ユウグウ</t>
    </rPh>
    <phoneticPr fontId="3"/>
  </si>
  <si>
    <t>7-14</t>
  </si>
  <si>
    <t>1人</t>
    <rPh sb="0" eb="2">
      <t>ヒトリ</t>
    </rPh>
    <phoneticPr fontId="3"/>
  </si>
  <si>
    <t>080-0311</t>
  </si>
  <si>
    <t>統括本部長　笠羽</t>
    <rPh sb="0" eb="2">
      <t>トウカツ</t>
    </rPh>
    <rPh sb="2" eb="5">
      <t>ホンブチョウ</t>
    </rPh>
    <rPh sb="6" eb="8">
      <t>カサバ</t>
    </rPh>
    <phoneticPr fontId="3"/>
  </si>
  <si>
    <t>ビルメンテナンス</t>
  </si>
  <si>
    <t>285名</t>
    <rPh sb="3" eb="4">
      <t>メイ</t>
    </rPh>
    <phoneticPr fontId="3"/>
  </si>
  <si>
    <t>7-16</t>
  </si>
  <si>
    <t>北勝ビル管財（株）</t>
    <rPh sb="0" eb="2">
      <t>ホクショウ</t>
    </rPh>
    <rPh sb="4" eb="6">
      <t>カンザイ</t>
    </rPh>
    <rPh sb="7" eb="8">
      <t>カブ</t>
    </rPh>
    <phoneticPr fontId="3"/>
  </si>
  <si>
    <t>北海道鹿追高等学校</t>
    <rPh sb="0" eb="3">
      <t>ホッカイドウ</t>
    </rPh>
    <rPh sb="3" eb="5">
      <t>シカオイ</t>
    </rPh>
    <rPh sb="5" eb="7">
      <t>コウトウ</t>
    </rPh>
    <rPh sb="7" eb="9">
      <t>ガッコウ</t>
    </rPh>
    <phoneticPr fontId="3"/>
  </si>
  <si>
    <t>雇用期間：令和7年7月7日～令和8年3月31日</t>
    <rPh sb="5" eb="7">
      <t>レイワ</t>
    </rPh>
    <rPh sb="8" eb="9">
      <t>ネン</t>
    </rPh>
    <rPh sb="10" eb="11">
      <t>ガツ</t>
    </rPh>
    <rPh sb="12" eb="13">
      <t>ニチ</t>
    </rPh>
    <rPh sb="14" eb="16">
      <t>レイワ</t>
    </rPh>
    <rPh sb="17" eb="18">
      <t>ネン</t>
    </rPh>
    <rPh sb="19" eb="20">
      <t>ガツ</t>
    </rPh>
    <rPh sb="22" eb="23">
      <t>ニチ</t>
    </rPh>
    <phoneticPr fontId="3"/>
  </si>
  <si>
    <t>7：15～16：00　休憩12：00～12：45　　　　　　　　　　　　　　　　　　　　　　　　　　　　　休日：土・日・祝</t>
    <rPh sb="11" eb="13">
      <t>キュウケイ</t>
    </rPh>
    <rPh sb="53" eb="55">
      <t>キュウジツ</t>
    </rPh>
    <rPh sb="56" eb="57">
      <t>ド</t>
    </rPh>
    <rPh sb="58" eb="59">
      <t>ニチ</t>
    </rPh>
    <rPh sb="60" eb="61">
      <t>シュク</t>
    </rPh>
    <phoneticPr fontId="3"/>
  </si>
  <si>
    <t>河東郡鹿追町栄町2丁目2-1</t>
    <rPh sb="0" eb="3">
      <t>カトウグン</t>
    </rPh>
    <rPh sb="3" eb="6">
      <t>シカオイチョウ</t>
    </rPh>
    <rPh sb="6" eb="8">
      <t>サカエマチ</t>
    </rPh>
    <rPh sb="9" eb="11">
      <t>チョウメ</t>
    </rPh>
    <phoneticPr fontId="3"/>
  </si>
  <si>
    <t>ホール接客・店内の掃除等</t>
    <rPh sb="6" eb="8">
      <t>テンナイ</t>
    </rPh>
    <rPh sb="9" eb="11">
      <t>ソウジ</t>
    </rPh>
    <rPh sb="11" eb="12">
      <t>トウ</t>
    </rPh>
    <phoneticPr fontId="3"/>
  </si>
  <si>
    <t>7-17</t>
  </si>
  <si>
    <t>河東郡鹿追町新町３丁目５８番地３</t>
    <rPh sb="0" eb="3">
      <t>カトウグン</t>
    </rPh>
    <rPh sb="3" eb="6">
      <t>シカオイチョウ</t>
    </rPh>
    <rPh sb="6" eb="8">
      <t>シンマチ</t>
    </rPh>
    <rPh sb="9" eb="11">
      <t>チョウメ</t>
    </rPh>
    <rPh sb="13" eb="15">
      <t>バンチ</t>
    </rPh>
    <phoneticPr fontId="3"/>
  </si>
  <si>
    <t>代表取締役　濱口　俊成</t>
    <rPh sb="0" eb="2">
      <t>ダイヒョウ</t>
    </rPh>
    <rPh sb="2" eb="5">
      <t>トリシマリヤク</t>
    </rPh>
    <rPh sb="6" eb="8">
      <t>ハマグチ</t>
    </rPh>
    <rPh sb="9" eb="11">
      <t>トシナリ</t>
    </rPh>
    <phoneticPr fontId="3"/>
  </si>
  <si>
    <t>mainestaff@shikaoi-dairy.com</t>
  </si>
  <si>
    <t>令和８年３月３１日まで　　（契約更新あり）</t>
    <rPh sb="0" eb="2">
      <t>レイワ</t>
    </rPh>
    <rPh sb="3" eb="4">
      <t>ネン</t>
    </rPh>
    <rPh sb="5" eb="6">
      <t>ガツ</t>
    </rPh>
    <rPh sb="8" eb="9">
      <t>ニチ</t>
    </rPh>
    <rPh sb="14" eb="16">
      <t>ケイヤク</t>
    </rPh>
    <rPh sb="16" eb="18">
      <t>コウシン</t>
    </rPh>
    <phoneticPr fontId="3"/>
  </si>
  <si>
    <t>9：30～12：00　　　　　　　　　　　　　　　　　　　　　　　　　※月に２～３日午後４時迄の勤務あり（休憩１時間）　　　　　　　　　　　　　　　　　　　　　　　休日：土・日・祝日</t>
    <rPh sb="36" eb="37">
      <t>ツキ</t>
    </rPh>
    <rPh sb="41" eb="42">
      <t>ニチ</t>
    </rPh>
    <rPh sb="42" eb="44">
      <t>ゴゴ</t>
    </rPh>
    <rPh sb="45" eb="46">
      <t>ジ</t>
    </rPh>
    <rPh sb="46" eb="47">
      <t>マデ</t>
    </rPh>
    <rPh sb="48" eb="50">
      <t>キンム</t>
    </rPh>
    <rPh sb="53" eb="55">
      <t>キュウケイ</t>
    </rPh>
    <rPh sb="56" eb="58">
      <t>ジカン</t>
    </rPh>
    <rPh sb="82" eb="84">
      <t>キュウジツ</t>
    </rPh>
    <rPh sb="85" eb="86">
      <t>ツチ</t>
    </rPh>
    <rPh sb="87" eb="88">
      <t>ヒ</t>
    </rPh>
    <rPh sb="89" eb="91">
      <t>シュクジツ</t>
    </rPh>
    <phoneticPr fontId="3"/>
  </si>
  <si>
    <t>岩本</t>
    <rPh sb="0" eb="2">
      <t>イワモト</t>
    </rPh>
    <phoneticPr fontId="3"/>
  </si>
  <si>
    <t>営業経験（法人/個人問わず）
業界未経験者歓迎
通勤手当有
社会保険完備
試用期間3か月</t>
    <rPh sb="0" eb="2">
      <t>エイギョウ</t>
    </rPh>
    <rPh sb="2" eb="4">
      <t>ケイケン</t>
    </rPh>
    <rPh sb="5" eb="7">
      <t>ホウジン</t>
    </rPh>
    <rPh sb="8" eb="10">
      <t>コジン</t>
    </rPh>
    <rPh sb="10" eb="11">
      <t>ト</t>
    </rPh>
    <rPh sb="15" eb="17">
      <t>ギョウカイ</t>
    </rPh>
    <rPh sb="17" eb="21">
      <t>ミケイケンシャ</t>
    </rPh>
    <rPh sb="21" eb="23">
      <t>カンゲイ</t>
    </rPh>
    <rPh sb="24" eb="28">
      <t>ツウキンテアテ</t>
    </rPh>
    <rPh sb="28" eb="29">
      <t>アリ</t>
    </rPh>
    <rPh sb="30" eb="32">
      <t>シャカイ</t>
    </rPh>
    <rPh sb="32" eb="34">
      <t>ホケン</t>
    </rPh>
    <rPh sb="34" eb="36">
      <t>カンビ</t>
    </rPh>
    <rPh sb="37" eb="39">
      <t>シヨウ</t>
    </rPh>
    <rPh sb="39" eb="41">
      <t>キカン</t>
    </rPh>
    <rPh sb="43" eb="44">
      <t>ゲツ</t>
    </rPh>
    <phoneticPr fontId="3"/>
  </si>
  <si>
    <t>河東郡鹿追町新町４丁目５１番地</t>
    <rPh sb="0" eb="3">
      <t>カトウグン</t>
    </rPh>
    <rPh sb="3" eb="6">
      <t>シカオイチョウ</t>
    </rPh>
    <rPh sb="6" eb="8">
      <t>シンマチ</t>
    </rPh>
    <rPh sb="9" eb="11">
      <t>チョウメ</t>
    </rPh>
    <rPh sb="13" eb="15">
      <t>バンチ</t>
    </rPh>
    <phoneticPr fontId="3"/>
  </si>
  <si>
    <t>8：00～17：00（休憩１時間）　　　　　　　　　　　　　　　　　　　　　　　休日：土・日・祝日</t>
    <rPh sb="11" eb="13">
      <t>キュウケイ</t>
    </rPh>
    <rPh sb="14" eb="16">
      <t>ジカン</t>
    </rPh>
    <rPh sb="40" eb="42">
      <t>キュウジツ</t>
    </rPh>
    <rPh sb="43" eb="44">
      <t>ツチ</t>
    </rPh>
    <rPh sb="45" eb="46">
      <t>ヒ</t>
    </rPh>
    <rPh sb="47" eb="49">
      <t>シュクジツ</t>
    </rPh>
    <phoneticPr fontId="3"/>
  </si>
  <si>
    <t>8：00～17：00（休憩１時間）　　　　　　　　　　　　　　　　　　　　　　　月22日勤務（変形労働時間制）</t>
    <rPh sb="11" eb="13">
      <t>キュウケイ</t>
    </rPh>
    <rPh sb="14" eb="16">
      <t>ジカン</t>
    </rPh>
    <rPh sb="40" eb="41">
      <t>ツキ</t>
    </rPh>
    <rPh sb="43" eb="44">
      <t>ニチ</t>
    </rPh>
    <rPh sb="44" eb="46">
      <t>キンム</t>
    </rPh>
    <rPh sb="47" eb="49">
      <t>ヘンケイ</t>
    </rPh>
    <rPh sb="49" eb="51">
      <t>ロウドウ</t>
    </rPh>
    <rPh sb="51" eb="53">
      <t>ジカン</t>
    </rPh>
    <rPh sb="53" eb="54">
      <t>セイ</t>
    </rPh>
    <phoneticPr fontId="3"/>
  </si>
  <si>
    <t>夏期手当・年末手当・期末手当・燃料手当・特別手当（業績に基づく）は規定に定めあり</t>
    <rPh sb="0" eb="2">
      <t>カキ</t>
    </rPh>
    <rPh sb="2" eb="4">
      <t>テアテ</t>
    </rPh>
    <rPh sb="5" eb="7">
      <t>ネンマツ</t>
    </rPh>
    <rPh sb="7" eb="9">
      <t>テアテ</t>
    </rPh>
    <rPh sb="10" eb="12">
      <t>キマツ</t>
    </rPh>
    <rPh sb="12" eb="14">
      <t>テアテ</t>
    </rPh>
    <rPh sb="15" eb="17">
      <t>ネンリョウ</t>
    </rPh>
    <rPh sb="17" eb="19">
      <t>テアテ</t>
    </rPh>
    <rPh sb="20" eb="22">
      <t>トクベツ</t>
    </rPh>
    <rPh sb="22" eb="24">
      <t>テアテ</t>
    </rPh>
    <rPh sb="25" eb="27">
      <t>ギョウセキ</t>
    </rPh>
    <rPh sb="28" eb="29">
      <t>モト</t>
    </rPh>
    <rPh sb="33" eb="35">
      <t>キテイ</t>
    </rPh>
    <rPh sb="36" eb="37">
      <t>サダ</t>
    </rPh>
    <phoneticPr fontId="3"/>
  </si>
  <si>
    <t>運送業</t>
    <rPh sb="0" eb="3">
      <t>ウンソウギョウ</t>
    </rPh>
    <phoneticPr fontId="3"/>
  </si>
  <si>
    <t>一般貨物自動車運送事業</t>
    <rPh sb="0" eb="2">
      <t>イッパン</t>
    </rPh>
    <rPh sb="2" eb="4">
      <t>カモツ</t>
    </rPh>
    <rPh sb="4" eb="7">
      <t>ジドウシャ</t>
    </rPh>
    <rPh sb="7" eb="9">
      <t>ウンソウ</t>
    </rPh>
    <rPh sb="9" eb="11">
      <t>ジギョウ</t>
    </rPh>
    <phoneticPr fontId="3"/>
  </si>
  <si>
    <t>50名</t>
    <rPh sb="2" eb="3">
      <t>メイ</t>
    </rPh>
    <phoneticPr fontId="3"/>
  </si>
  <si>
    <t>12名</t>
    <rPh sb="2" eb="3">
      <t>メイ</t>
    </rPh>
    <phoneticPr fontId="3"/>
  </si>
  <si>
    <t>7-22</t>
  </si>
  <si>
    <t>①月給　200,000円
②時間給　　1,075円
　　　</t>
    <rPh sb="1" eb="3">
      <t>ゲッキュウ</t>
    </rPh>
    <rPh sb="11" eb="12">
      <t>エン</t>
    </rPh>
    <rPh sb="14" eb="17">
      <t>ジカンキュウ</t>
    </rPh>
    <rPh sb="24" eb="25">
      <t>エン</t>
    </rPh>
    <phoneticPr fontId="3"/>
  </si>
  <si>
    <t>窪田　秀俊</t>
    <rPh sb="3" eb="5">
      <t>ヒデトシ</t>
    </rPh>
    <phoneticPr fontId="3"/>
  </si>
  <si>
    <t>（有）佐々木工務店</t>
    <rPh sb="1" eb="2">
      <t>ユウ</t>
    </rPh>
    <rPh sb="3" eb="6">
      <t>ササキ</t>
    </rPh>
    <rPh sb="6" eb="9">
      <t>コウムテン</t>
    </rPh>
    <phoneticPr fontId="3"/>
  </si>
  <si>
    <t>河東郡鹿追町新町１丁目８３番地</t>
    <rPh sb="0" eb="3">
      <t>カトウグン</t>
    </rPh>
    <rPh sb="3" eb="6">
      <t>シカオイチョウ</t>
    </rPh>
    <rPh sb="6" eb="8">
      <t>シンマチ</t>
    </rPh>
    <rPh sb="9" eb="11">
      <t>チョウメ</t>
    </rPh>
    <rPh sb="13" eb="15">
      <t>バンチ</t>
    </rPh>
    <phoneticPr fontId="3"/>
  </si>
  <si>
    <t>屋内・屋外　給排水設備工事、それに係る現場作業・補助等</t>
    <rPh sb="0" eb="2">
      <t>オクナイ</t>
    </rPh>
    <rPh sb="3" eb="5">
      <t>オクガイ</t>
    </rPh>
    <rPh sb="6" eb="7">
      <t>キュウ</t>
    </rPh>
    <rPh sb="7" eb="9">
      <t>ハイスイ</t>
    </rPh>
    <rPh sb="9" eb="11">
      <t>セツビ</t>
    </rPh>
    <rPh sb="11" eb="13">
      <t>コウジ</t>
    </rPh>
    <rPh sb="17" eb="18">
      <t>カカ</t>
    </rPh>
    <rPh sb="19" eb="21">
      <t>ゲンバ</t>
    </rPh>
    <rPh sb="21" eb="23">
      <t>サギョウ</t>
    </rPh>
    <rPh sb="24" eb="26">
      <t>ホジョ</t>
    </rPh>
    <rPh sb="26" eb="27">
      <t>トウ</t>
    </rPh>
    <phoneticPr fontId="3"/>
  </si>
  <si>
    <t>商工会取りまとめ事業所
正社員については時間変動制
土日祝日勤務有
パソコン業務あり</t>
    <rPh sb="0" eb="3">
      <t>ショウコウカイ</t>
    </rPh>
    <rPh sb="3" eb="4">
      <t>ト</t>
    </rPh>
    <rPh sb="8" eb="11">
      <t>ジギョウショ</t>
    </rPh>
    <rPh sb="12" eb="15">
      <t>セイシャイン</t>
    </rPh>
    <rPh sb="20" eb="22">
      <t>ジカン</t>
    </rPh>
    <rPh sb="22" eb="24">
      <t>ヘンドウ</t>
    </rPh>
    <rPh sb="24" eb="25">
      <t>セイ</t>
    </rPh>
    <rPh sb="26" eb="28">
      <t>ドニチ</t>
    </rPh>
    <rPh sb="28" eb="30">
      <t>シュクジツ</t>
    </rPh>
    <rPh sb="30" eb="32">
      <t>キンム</t>
    </rPh>
    <rPh sb="32" eb="33">
      <t>アリ</t>
    </rPh>
    <rPh sb="38" eb="40">
      <t>ギョウム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</si>
</sst>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&lt;=999]000;[&lt;=9999]000\-00;000\-0000"/>
    <numFmt numFmtId="177" formatCode="&quot;平成&quot;General&quot;年度&quot;"/>
    <numFmt numFmtId="178" formatCode="[$-F800]dddd\,\ mmmm\ dd\,\ yyyy"/>
    <numFmt numFmtId="179" formatCode="[$-411]ge\.m\.d;@"/>
  </numFmts>
  <fonts count="33"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trike/>
      <sz val="11"/>
      <color theme="1"/>
      <name val="ＭＳ Ｐゴシック"/>
      <family val="3"/>
      <scheme val="minor"/>
    </font>
    <font>
      <strike/>
      <sz val="11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trike/>
      <sz val="10"/>
      <color theme="1"/>
      <name val="ＭＳ Ｐゴシック"/>
      <family val="3"/>
      <scheme val="minor"/>
    </font>
    <font>
      <strike/>
      <sz val="10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trike/>
      <sz val="12"/>
      <color theme="1"/>
      <name val="ＭＳ Ｐゴシック"/>
      <family val="3"/>
      <scheme val="minor"/>
    </font>
    <font>
      <strike/>
      <sz val="12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trike/>
      <sz val="14"/>
      <color auto="1"/>
      <name val="ＭＳ Ｐゴシック"/>
      <family val="3"/>
      <scheme val="minor"/>
    </font>
    <font>
      <strike/>
      <sz val="14"/>
      <color theme="1"/>
      <name val="ＭＳ Ｐゴシック"/>
      <family val="3"/>
      <scheme val="minor"/>
    </font>
    <font>
      <strike/>
      <u/>
      <sz val="11"/>
      <color theme="10"/>
      <name val="ＭＳ Ｐゴシック"/>
      <family val="3"/>
      <scheme val="minor"/>
    </font>
    <font>
      <strike/>
      <sz val="9"/>
      <color theme="1"/>
      <name val="ＭＳ Ｐゴシック"/>
      <family val="3"/>
      <scheme val="minor"/>
    </font>
    <font>
      <strike/>
      <sz val="8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trike/>
      <sz val="9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trike/>
      <sz val="6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trike/>
      <sz val="8"/>
      <color auto="1"/>
      <name val="ＭＳ Ｐゴシック"/>
      <family val="3"/>
      <scheme val="minor"/>
    </font>
    <font>
      <sz val="7"/>
      <color theme="1"/>
      <name val="ＭＳ Ｐゴシック"/>
      <family val="3"/>
      <scheme val="minor"/>
    </font>
    <font>
      <strike/>
      <sz val="7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sz val="14"/>
      <color auto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3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4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4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 wrapText="1" shrinkToFit="1"/>
    </xf>
    <xf numFmtId="0" fontId="0" fillId="3" borderId="0" xfId="0" applyFont="1" applyFill="1">
      <alignment vertical="center"/>
    </xf>
    <xf numFmtId="0" fontId="5" fillId="4" borderId="0" xfId="0" applyFont="1" applyFill="1">
      <alignment vertical="center"/>
    </xf>
    <xf numFmtId="0" fontId="0" fillId="4" borderId="0" xfId="0" applyFont="1" applyFill="1">
      <alignment vertical="center"/>
    </xf>
    <xf numFmtId="0" fontId="5" fillId="5" borderId="0" xfId="0" applyFont="1" applyFill="1">
      <alignment vertical="center"/>
    </xf>
    <xf numFmtId="0" fontId="0" fillId="5" borderId="0" xfId="0" applyFont="1" applyFill="1">
      <alignment vertical="center"/>
    </xf>
    <xf numFmtId="0" fontId="0" fillId="0" borderId="0" xfId="0" applyFont="1" applyFill="1">
      <alignment vertical="center"/>
    </xf>
    <xf numFmtId="176" fontId="6" fillId="4" borderId="0" xfId="0" applyNumberFormat="1" applyFont="1" applyFill="1">
      <alignment vertical="center"/>
    </xf>
    <xf numFmtId="9" fontId="5" fillId="4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6" fillId="4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4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6" fillId="4" borderId="0" xfId="0" applyNumberFormat="1" applyFont="1" applyFill="1" applyAlignment="1">
      <alignment horizontal="center" vertical="center"/>
    </xf>
    <xf numFmtId="9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4" fillId="2" borderId="0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/>
    </xf>
    <xf numFmtId="0" fontId="5" fillId="4" borderId="4" xfId="0" applyFont="1" applyFill="1" applyBorder="1">
      <alignment vertical="center"/>
    </xf>
    <xf numFmtId="0" fontId="5" fillId="4" borderId="4" xfId="0" applyFont="1" applyFill="1" applyBorder="1" applyAlignment="1">
      <alignment vertical="center" shrinkToFit="1"/>
    </xf>
    <xf numFmtId="0" fontId="5" fillId="4" borderId="2" xfId="0" applyFont="1" applyFill="1" applyBorder="1">
      <alignment vertical="center"/>
    </xf>
    <xf numFmtId="0" fontId="6" fillId="4" borderId="4" xfId="0" applyFont="1" applyFill="1" applyBorder="1" applyAlignment="1">
      <alignment vertical="center" wrapText="1"/>
    </xf>
    <xf numFmtId="0" fontId="5" fillId="4" borderId="5" xfId="0" applyFont="1" applyFill="1" applyBorder="1">
      <alignment vertical="center"/>
    </xf>
    <xf numFmtId="0" fontId="5" fillId="4" borderId="2" xfId="0" applyFont="1" applyFill="1" applyBorder="1" applyAlignment="1">
      <alignment vertical="center" wrapText="1"/>
    </xf>
    <xf numFmtId="0" fontId="6" fillId="4" borderId="2" xfId="0" applyFont="1" applyFill="1" applyBorder="1">
      <alignment vertical="center"/>
    </xf>
    <xf numFmtId="0" fontId="6" fillId="4" borderId="5" xfId="0" applyFont="1" applyFill="1" applyBorder="1">
      <alignment vertical="center"/>
    </xf>
    <xf numFmtId="176" fontId="6" fillId="4" borderId="2" xfId="0" applyNumberFormat="1" applyFont="1" applyFill="1" applyBorder="1">
      <alignment vertical="center"/>
    </xf>
    <xf numFmtId="0" fontId="6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9" fontId="9" fillId="4" borderId="2" xfId="0" applyNumberFormat="1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6" fillId="5" borderId="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10" fillId="5" borderId="2" xfId="0" applyFont="1" applyFill="1" applyBorder="1">
      <alignment vertical="center"/>
    </xf>
    <xf numFmtId="0" fontId="11" fillId="0" borderId="2" xfId="0" applyFont="1" applyFill="1" applyBorder="1">
      <alignment vertical="center"/>
    </xf>
    <xf numFmtId="177" fontId="12" fillId="2" borderId="8" xfId="0" applyNumberFormat="1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9" fontId="5" fillId="4" borderId="2" xfId="0" applyNumberFormat="1" applyFont="1" applyFill="1" applyBorder="1">
      <alignment vertical="center"/>
    </xf>
    <xf numFmtId="0" fontId="5" fillId="4" borderId="2" xfId="0" applyFont="1" applyFill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12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vertical="center" shrinkToFit="1"/>
    </xf>
    <xf numFmtId="0" fontId="5" fillId="4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wrapText="1"/>
    </xf>
    <xf numFmtId="9" fontId="5" fillId="4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vertical="center" shrinkToFit="1"/>
    </xf>
    <xf numFmtId="0" fontId="13" fillId="4" borderId="2" xfId="0" applyFont="1" applyFill="1" applyBorder="1" applyAlignment="1">
      <alignment vertical="center" wrapText="1" shrinkToFit="1"/>
    </xf>
    <xf numFmtId="0" fontId="13" fillId="4" borderId="2" xfId="0" applyFont="1" applyFill="1" applyBorder="1" applyAlignment="1">
      <alignment vertical="center" shrinkToFit="1"/>
    </xf>
    <xf numFmtId="0" fontId="13" fillId="4" borderId="4" xfId="0" applyFont="1" applyFill="1" applyBorder="1" applyAlignment="1">
      <alignment vertical="center" wrapText="1" shrinkToFit="1"/>
    </xf>
    <xf numFmtId="0" fontId="13" fillId="4" borderId="5" xfId="0" applyFont="1" applyFill="1" applyBorder="1" applyAlignment="1">
      <alignment vertical="center" shrinkToFit="1"/>
    </xf>
    <xf numFmtId="0" fontId="13" fillId="4" borderId="2" xfId="0" applyFont="1" applyFill="1" applyBorder="1">
      <alignment vertical="center"/>
    </xf>
    <xf numFmtId="0" fontId="14" fillId="4" borderId="2" xfId="0" applyFont="1" applyFill="1" applyBorder="1" applyAlignment="1">
      <alignment vertical="center" shrinkToFit="1"/>
    </xf>
    <xf numFmtId="0" fontId="14" fillId="4" borderId="5" xfId="0" applyFont="1" applyFill="1" applyBorder="1" applyAlignment="1">
      <alignment vertical="center" shrinkToFit="1"/>
    </xf>
    <xf numFmtId="0" fontId="14" fillId="4" borderId="2" xfId="0" applyFont="1" applyFill="1" applyBorder="1">
      <alignment vertical="center"/>
    </xf>
    <xf numFmtId="176" fontId="14" fillId="4" borderId="2" xfId="0" applyNumberFormat="1" applyFont="1" applyFill="1" applyBorder="1" applyAlignment="1">
      <alignment vertical="center" shrinkToFit="1"/>
    </xf>
    <xf numFmtId="0" fontId="4" fillId="4" borderId="2" xfId="0" applyFont="1" applyFill="1" applyBorder="1" applyAlignment="1">
      <alignment vertical="center" shrinkToFit="1"/>
    </xf>
    <xf numFmtId="9" fontId="13" fillId="4" borderId="2" xfId="0" applyNumberFormat="1" applyFont="1" applyFill="1" applyBorder="1" applyAlignment="1">
      <alignment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vertical="center" shrinkToFit="1"/>
    </xf>
    <xf numFmtId="0" fontId="14" fillId="5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vertical="center" wrapText="1" shrinkToFit="1"/>
    </xf>
    <xf numFmtId="0" fontId="0" fillId="2" borderId="10" xfId="0" applyFont="1" applyFill="1" applyBorder="1" applyAlignment="1">
      <alignment horizontal="center" vertical="center"/>
    </xf>
    <xf numFmtId="178" fontId="16" fillId="4" borderId="4" xfId="3" applyNumberFormat="1" applyFont="1" applyFill="1" applyBorder="1" applyAlignment="1">
      <alignment horizontal="center" vertical="center" shrinkToFit="1"/>
    </xf>
    <xf numFmtId="178" fontId="16" fillId="4" borderId="2" xfId="3" applyNumberFormat="1" applyFont="1" applyFill="1" applyBorder="1" applyAlignment="1">
      <alignment horizontal="center" vertical="center" shrinkToFit="1"/>
    </xf>
    <xf numFmtId="176" fontId="16" fillId="4" borderId="2" xfId="3" applyNumberFormat="1" applyFont="1" applyFill="1" applyBorder="1" applyAlignment="1">
      <alignment horizontal="center" vertical="center" shrinkToFit="1"/>
    </xf>
    <xf numFmtId="178" fontId="17" fillId="4" borderId="2" xfId="3" applyNumberFormat="1" applyFont="1" applyFill="1" applyBorder="1" applyAlignment="1">
      <alignment horizontal="center" vertical="center" shrinkToFit="1"/>
    </xf>
    <xf numFmtId="178" fontId="18" fillId="4" borderId="2" xfId="3" applyNumberFormat="1" applyFont="1" applyFill="1" applyBorder="1" applyAlignment="1">
      <alignment horizontal="center" vertical="center" shrinkToFit="1"/>
    </xf>
    <xf numFmtId="178" fontId="1" fillId="0" borderId="2" xfId="3" applyNumberFormat="1" applyFill="1" applyBorder="1" applyAlignment="1">
      <alignment horizontal="center" vertical="center" shrinkToFit="1"/>
    </xf>
    <xf numFmtId="178" fontId="18" fillId="5" borderId="2" xfId="3" applyNumberFormat="1" applyFont="1" applyFill="1" applyBorder="1" applyAlignment="1">
      <alignment horizontal="center" vertical="center" shrinkToFit="1"/>
    </xf>
    <xf numFmtId="0" fontId="1" fillId="0" borderId="2" xfId="3" applyFill="1" applyBorder="1">
      <alignment vertical="center"/>
    </xf>
    <xf numFmtId="0" fontId="0" fillId="2" borderId="2" xfId="0" applyFont="1" applyFill="1" applyBorder="1" applyAlignment="1">
      <alignment horizontal="center" vertical="center" shrinkToFit="1"/>
    </xf>
    <xf numFmtId="178" fontId="5" fillId="4" borderId="4" xfId="0" applyNumberFormat="1" applyFont="1" applyFill="1" applyBorder="1" applyAlignment="1">
      <alignment horizontal="center" vertical="center" shrinkToFit="1"/>
    </xf>
    <xf numFmtId="178" fontId="5" fillId="4" borderId="2" xfId="0" applyNumberFormat="1" applyFont="1" applyFill="1" applyBorder="1" applyAlignment="1">
      <alignment horizontal="center" vertical="center" shrinkToFit="1"/>
    </xf>
    <xf numFmtId="178" fontId="5" fillId="4" borderId="5" xfId="0" applyNumberFormat="1" applyFont="1" applyFill="1" applyBorder="1" applyAlignment="1">
      <alignment horizontal="center" vertical="center" shrinkToFit="1"/>
    </xf>
    <xf numFmtId="178" fontId="5" fillId="4" borderId="2" xfId="0" applyNumberFormat="1" applyFont="1" applyFill="1" applyBorder="1" applyAlignment="1">
      <alignment vertical="center" shrinkToFit="1"/>
    </xf>
    <xf numFmtId="178" fontId="6" fillId="4" borderId="2" xfId="0" applyNumberFormat="1" applyFont="1" applyFill="1" applyBorder="1" applyAlignment="1">
      <alignment horizontal="center" vertical="center" shrinkToFit="1"/>
    </xf>
    <xf numFmtId="176" fontId="6" fillId="4" borderId="2" xfId="0" applyNumberFormat="1" applyFont="1" applyFill="1" applyBorder="1" applyAlignment="1">
      <alignment horizontal="center" vertical="center" shrinkToFit="1"/>
    </xf>
    <xf numFmtId="178" fontId="0" fillId="4" borderId="2" xfId="0" applyNumberFormat="1" applyFont="1" applyFill="1" applyBorder="1" applyAlignment="1">
      <alignment horizontal="center" vertical="center" shrinkToFit="1"/>
    </xf>
    <xf numFmtId="9" fontId="5" fillId="4" borderId="2" xfId="0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horizontal="center" vertical="center" shrinkToFit="1"/>
    </xf>
    <xf numFmtId="178" fontId="6" fillId="5" borderId="2" xfId="0" applyNumberFormat="1" applyFont="1" applyFill="1" applyBorder="1" applyAlignment="1">
      <alignment horizontal="center" vertical="center" shrinkToFit="1"/>
    </xf>
    <xf numFmtId="178" fontId="0" fillId="0" borderId="2" xfId="0" applyNumberFormat="1" applyFont="1" applyFill="1" applyBorder="1" applyAlignment="1">
      <alignment horizontal="center" vertical="center" shrinkToFit="1"/>
    </xf>
    <xf numFmtId="14" fontId="0" fillId="2" borderId="0" xfId="0" applyNumberFormat="1" applyFont="1" applyFill="1" applyAlignment="1">
      <alignment horizontal="center" vertical="center" shrinkToFit="1"/>
    </xf>
    <xf numFmtId="14" fontId="0" fillId="2" borderId="0" xfId="0" applyNumberFormat="1" applyFont="1" applyFill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 wrapText="1"/>
    </xf>
    <xf numFmtId="178" fontId="5" fillId="4" borderId="4" xfId="0" applyNumberFormat="1" applyFont="1" applyFill="1" applyBorder="1" applyAlignment="1">
      <alignment horizontal="center" vertical="center" wrapText="1" shrinkToFit="1"/>
    </xf>
    <xf numFmtId="178" fontId="19" fillId="4" borderId="4" xfId="0" applyNumberFormat="1" applyFont="1" applyFill="1" applyBorder="1" applyAlignment="1">
      <alignment horizontal="center" vertical="center" wrapText="1"/>
    </xf>
    <xf numFmtId="178" fontId="5" fillId="4" borderId="4" xfId="0" applyNumberFormat="1" applyFont="1" applyFill="1" applyBorder="1" applyAlignment="1">
      <alignment horizontal="left" vertical="center" wrapText="1"/>
    </xf>
    <xf numFmtId="178" fontId="5" fillId="4" borderId="2" xfId="0" applyNumberFormat="1" applyFont="1" applyFill="1" applyBorder="1" applyAlignment="1">
      <alignment horizontal="center" vertical="center"/>
    </xf>
    <xf numFmtId="178" fontId="5" fillId="4" borderId="2" xfId="0" applyNumberFormat="1" applyFont="1" applyFill="1" applyBorder="1" applyAlignment="1">
      <alignment horizontal="center" vertical="center" wrapText="1"/>
    </xf>
    <xf numFmtId="178" fontId="20" fillId="4" borderId="2" xfId="0" applyNumberFormat="1" applyFont="1" applyFill="1" applyBorder="1" applyAlignment="1">
      <alignment horizontal="center" vertical="center" wrapText="1"/>
    </xf>
    <xf numFmtId="178" fontId="5" fillId="4" borderId="2" xfId="0" applyNumberFormat="1" applyFont="1" applyFill="1" applyBorder="1" applyAlignment="1">
      <alignment horizontal="left" vertical="center" wrapText="1"/>
    </xf>
    <xf numFmtId="178" fontId="5" fillId="4" borderId="5" xfId="0" applyNumberFormat="1" applyFont="1" applyFill="1" applyBorder="1" applyAlignment="1">
      <alignment horizontal="center" vertical="center"/>
    </xf>
    <xf numFmtId="178" fontId="9" fillId="4" borderId="2" xfId="0" applyNumberFormat="1" applyFont="1" applyFill="1" applyBorder="1" applyAlignment="1">
      <alignment horizontal="center" vertical="center"/>
    </xf>
    <xf numFmtId="178" fontId="5" fillId="4" borderId="2" xfId="0" applyNumberFormat="1" applyFont="1" applyFill="1" applyBorder="1" applyAlignment="1">
      <alignment vertical="center" wrapText="1"/>
    </xf>
    <xf numFmtId="178" fontId="6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 wrapText="1"/>
    </xf>
    <xf numFmtId="176" fontId="6" fillId="4" borderId="2" xfId="0" applyNumberFormat="1" applyFont="1" applyFill="1" applyBorder="1" applyAlignment="1">
      <alignment horizontal="center" vertical="center" wrapText="1"/>
    </xf>
    <xf numFmtId="178" fontId="8" fillId="4" borderId="2" xfId="0" applyNumberFormat="1" applyFont="1" applyFill="1" applyBorder="1" applyAlignment="1">
      <alignment horizontal="center" vertical="center" wrapText="1"/>
    </xf>
    <xf numFmtId="178" fontId="9" fillId="4" borderId="2" xfId="0" applyNumberFormat="1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8" fontId="6" fillId="5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178" fontId="21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8" fontId="22" fillId="5" borderId="2" xfId="0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58" fontId="5" fillId="4" borderId="2" xfId="0" applyNumberFormat="1" applyFont="1" applyFill="1" applyBorder="1" applyAlignment="1">
      <alignment horizontal="center" vertical="center" wrapText="1"/>
    </xf>
    <xf numFmtId="58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9" fontId="5" fillId="4" borderId="2" xfId="0" applyNumberFormat="1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 shrinkToFit="1"/>
    </xf>
    <xf numFmtId="20" fontId="5" fillId="4" borderId="4" xfId="0" applyNumberFormat="1" applyFont="1" applyFill="1" applyBorder="1">
      <alignment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176" fontId="6" fillId="4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shrinkToFit="1"/>
    </xf>
    <xf numFmtId="0" fontId="19" fillId="4" borderId="2" xfId="0" applyFont="1" applyFill="1" applyBorder="1" applyAlignment="1">
      <alignment vertical="center" wrapText="1"/>
    </xf>
    <xf numFmtId="0" fontId="19" fillId="4" borderId="2" xfId="0" applyFont="1" applyFill="1" applyBorder="1">
      <alignment vertical="center"/>
    </xf>
    <xf numFmtId="0" fontId="22" fillId="4" borderId="2" xfId="0" applyFont="1" applyFill="1" applyBorder="1" applyAlignment="1">
      <alignment vertical="center" wrapText="1"/>
    </xf>
    <xf numFmtId="0" fontId="22" fillId="4" borderId="2" xfId="0" applyFont="1" applyFill="1" applyBorder="1">
      <alignment vertical="center"/>
    </xf>
    <xf numFmtId="0" fontId="24" fillId="5" borderId="2" xfId="0" applyFont="1" applyFill="1" applyBorder="1">
      <alignment vertical="center"/>
    </xf>
    <xf numFmtId="0" fontId="23" fillId="0" borderId="2" xfId="0" applyFont="1" applyFill="1" applyBorder="1">
      <alignment vertical="center"/>
    </xf>
    <xf numFmtId="0" fontId="25" fillId="0" borderId="2" xfId="0" applyFont="1" applyFill="1" applyBorder="1">
      <alignment vertical="center"/>
    </xf>
    <xf numFmtId="0" fontId="10" fillId="4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24" fillId="5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3" fontId="5" fillId="4" borderId="2" xfId="0" applyNumberFormat="1" applyFont="1" applyFill="1" applyBorder="1">
      <alignment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vertical="center" wrapText="1"/>
    </xf>
    <xf numFmtId="9" fontId="19" fillId="4" borderId="2" xfId="0" applyNumberFormat="1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7" fillId="5" borderId="2" xfId="0" applyFont="1" applyFill="1" applyBorder="1" applyAlignment="1">
      <alignment vertical="center" wrapText="1"/>
    </xf>
    <xf numFmtId="0" fontId="27" fillId="4" borderId="2" xfId="0" applyFont="1" applyFill="1" applyBorder="1" applyAlignment="1">
      <alignment vertical="center" wrapText="1"/>
    </xf>
    <xf numFmtId="38" fontId="27" fillId="4" borderId="2" xfId="4" applyFont="1" applyFill="1" applyBorder="1" applyAlignment="1">
      <alignment vertical="center" wrapText="1"/>
    </xf>
    <xf numFmtId="38" fontId="26" fillId="0" borderId="2" xfId="4" applyFont="1" applyFill="1" applyBorder="1" applyAlignment="1">
      <alignment vertical="center" wrapText="1"/>
    </xf>
    <xf numFmtId="38" fontId="27" fillId="5" borderId="2" xfId="4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0" fontId="5" fillId="4" borderId="4" xfId="0" applyFont="1" applyFill="1" applyBorder="1" applyAlignment="1">
      <alignment vertical="center" wrapText="1" shrinkToFit="1"/>
    </xf>
    <xf numFmtId="0" fontId="9" fillId="4" borderId="4" xfId="0" applyFont="1" applyFill="1" applyBorder="1" applyAlignment="1">
      <alignment vertical="center" wrapText="1" shrinkToFit="1"/>
    </xf>
    <xf numFmtId="0" fontId="9" fillId="4" borderId="2" xfId="0" applyFont="1" applyFill="1" applyBorder="1" applyAlignment="1">
      <alignment vertical="center" wrapText="1" shrinkToFit="1"/>
    </xf>
    <xf numFmtId="0" fontId="19" fillId="4" borderId="4" xfId="0" applyFont="1" applyFill="1" applyBorder="1" applyAlignment="1">
      <alignment vertical="center" wrapText="1" shrinkToFit="1"/>
    </xf>
    <xf numFmtId="0" fontId="6" fillId="4" borderId="2" xfId="0" applyFont="1" applyFill="1" applyBorder="1" applyAlignment="1">
      <alignment vertical="center" wrapText="1" shrinkToFit="1"/>
    </xf>
    <xf numFmtId="0" fontId="5" fillId="4" borderId="5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vertical="center" wrapText="1" shrinkToFit="1"/>
    </xf>
    <xf numFmtId="0" fontId="10" fillId="4" borderId="2" xfId="0" applyFont="1" applyFill="1" applyBorder="1" applyAlignment="1">
      <alignment vertical="center" wrapText="1" shrinkToFit="1"/>
    </xf>
    <xf numFmtId="0" fontId="27" fillId="4" borderId="2" xfId="0" applyFont="1" applyFill="1" applyBorder="1" applyAlignment="1">
      <alignment vertical="center" wrapText="1" shrinkToFit="1"/>
    </xf>
    <xf numFmtId="0" fontId="22" fillId="4" borderId="2" xfId="0" applyFont="1" applyFill="1" applyBorder="1" applyAlignment="1">
      <alignment vertical="center" wrapText="1" shrinkToFit="1"/>
    </xf>
    <xf numFmtId="176" fontId="10" fillId="4" borderId="2" xfId="0" applyNumberFormat="1" applyFont="1" applyFill="1" applyBorder="1" applyAlignment="1">
      <alignment vertical="center" wrapText="1" shrinkToFit="1"/>
    </xf>
    <xf numFmtId="176" fontId="22" fillId="4" borderId="2" xfId="0" applyNumberFormat="1" applyFont="1" applyFill="1" applyBorder="1" applyAlignment="1">
      <alignment vertical="center" wrapText="1" shrinkToFit="1"/>
    </xf>
    <xf numFmtId="176" fontId="6" fillId="4" borderId="2" xfId="0" applyNumberFormat="1" applyFont="1" applyFill="1" applyBorder="1" applyAlignment="1">
      <alignment vertical="center" wrapText="1" shrinkToFit="1"/>
    </xf>
    <xf numFmtId="0" fontId="28" fillId="4" borderId="2" xfId="0" applyFont="1" applyFill="1" applyBorder="1" applyAlignment="1">
      <alignment vertical="center" wrapText="1" shrinkToFit="1"/>
    </xf>
    <xf numFmtId="0" fontId="20" fillId="4" borderId="2" xfId="0" applyFont="1" applyFill="1" applyBorder="1" applyAlignment="1">
      <alignment vertical="center" wrapText="1" shrinkToFit="1"/>
    </xf>
    <xf numFmtId="9" fontId="20" fillId="4" borderId="2" xfId="0" applyNumberFormat="1" applyFont="1" applyFill="1" applyBorder="1" applyAlignment="1">
      <alignment vertical="center" wrapText="1" shrinkToFit="1"/>
    </xf>
    <xf numFmtId="0" fontId="29" fillId="4" borderId="2" xfId="0" applyFont="1" applyFill="1" applyBorder="1" applyAlignment="1">
      <alignment vertical="center" wrapText="1" shrinkToFit="1"/>
    </xf>
    <xf numFmtId="0" fontId="27" fillId="4" borderId="2" xfId="0" applyFont="1" applyFill="1" applyBorder="1" applyAlignment="1">
      <alignment horizontal="left" vertical="center" wrapText="1" shrinkToFit="1"/>
    </xf>
    <xf numFmtId="0" fontId="23" fillId="0" borderId="2" xfId="0" applyFont="1" applyFill="1" applyBorder="1" applyAlignment="1">
      <alignment vertical="center" wrapText="1" shrinkToFit="1"/>
    </xf>
    <xf numFmtId="0" fontId="26" fillId="0" borderId="2" xfId="0" applyFont="1" applyFill="1" applyBorder="1" applyAlignment="1">
      <alignment vertical="center" wrapText="1" shrinkToFit="1"/>
    </xf>
    <xf numFmtId="0" fontId="27" fillId="5" borderId="2" xfId="0" applyFont="1" applyFill="1" applyBorder="1" applyAlignment="1">
      <alignment vertical="center" wrapText="1" shrinkToFit="1"/>
    </xf>
    <xf numFmtId="0" fontId="25" fillId="0" borderId="2" xfId="0" applyFont="1" applyFill="1" applyBorder="1" applyAlignment="1">
      <alignment vertical="center" wrapText="1" shrinkToFit="1"/>
    </xf>
    <xf numFmtId="0" fontId="30" fillId="0" borderId="2" xfId="0" applyFont="1" applyFill="1" applyBorder="1" applyAlignment="1">
      <alignment vertical="center" wrapText="1" shrinkToFit="1"/>
    </xf>
    <xf numFmtId="0" fontId="31" fillId="0" borderId="2" xfId="0" applyFont="1" applyFill="1" applyBorder="1" applyAlignment="1">
      <alignment vertical="center" wrapText="1" shrinkToFit="1"/>
    </xf>
    <xf numFmtId="178" fontId="0" fillId="4" borderId="4" xfId="0" applyNumberFormat="1" applyFon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178" fontId="7" fillId="5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0" fontId="0" fillId="4" borderId="4" xfId="0" applyFont="1" applyFill="1" applyBorder="1">
      <alignment vertical="center"/>
    </xf>
    <xf numFmtId="0" fontId="0" fillId="4" borderId="4" xfId="0" applyFont="1" applyFill="1" applyBorder="1" applyAlignment="1">
      <alignment vertical="center" shrinkToFit="1"/>
    </xf>
    <xf numFmtId="0" fontId="0" fillId="2" borderId="4" xfId="0" applyFont="1" applyFill="1" applyBorder="1" applyAlignment="1">
      <alignment vertical="center" shrinkToFit="1"/>
    </xf>
    <xf numFmtId="0" fontId="5" fillId="3" borderId="4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5" borderId="2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shrinkToFit="1"/>
    </xf>
    <xf numFmtId="0" fontId="0" fillId="2" borderId="4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4" fillId="4" borderId="4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wrapText="1" shrinkToFit="1"/>
    </xf>
    <xf numFmtId="0" fontId="13" fillId="3" borderId="4" xfId="0" applyFont="1" applyFill="1" applyBorder="1" applyAlignment="1">
      <alignment vertical="center" shrinkToFit="1"/>
    </xf>
    <xf numFmtId="0" fontId="13" fillId="3" borderId="2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vertical="center" shrinkToFit="1"/>
    </xf>
    <xf numFmtId="0" fontId="4" fillId="5" borderId="4" xfId="0" applyFont="1" applyFill="1" applyBorder="1" applyAlignment="1">
      <alignment vertical="center" shrinkToFit="1"/>
    </xf>
    <xf numFmtId="0" fontId="4" fillId="4" borderId="5" xfId="0" applyFont="1" applyFill="1" applyBorder="1" applyAlignment="1">
      <alignment vertical="center" shrinkToFit="1"/>
    </xf>
    <xf numFmtId="0" fontId="4" fillId="5" borderId="2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2" xfId="0" applyFont="1" applyFill="1" applyBorder="1">
      <alignment vertical="center"/>
    </xf>
    <xf numFmtId="178" fontId="32" fillId="0" borderId="4" xfId="3" applyNumberFormat="1" applyFont="1" applyFill="1" applyBorder="1" applyAlignment="1">
      <alignment horizontal="center" vertical="center" shrinkToFit="1"/>
    </xf>
    <xf numFmtId="178" fontId="32" fillId="0" borderId="2" xfId="3" applyNumberFormat="1" applyFont="1" applyFill="1" applyBorder="1" applyAlignment="1">
      <alignment horizontal="center" vertical="center" shrinkToFit="1"/>
    </xf>
    <xf numFmtId="178" fontId="0" fillId="4" borderId="4" xfId="0" applyNumberFormat="1" applyFont="1" applyFill="1" applyBorder="1" applyAlignment="1">
      <alignment horizontal="center" vertical="center" shrinkToFit="1"/>
    </xf>
    <xf numFmtId="178" fontId="0" fillId="2" borderId="4" xfId="0" applyNumberFormat="1" applyFont="1" applyFill="1" applyBorder="1" applyAlignment="1">
      <alignment horizontal="center" vertical="center" shrinkToFit="1"/>
    </xf>
    <xf numFmtId="178" fontId="5" fillId="3" borderId="4" xfId="0" applyNumberFormat="1" applyFont="1" applyFill="1" applyBorder="1" applyAlignment="1">
      <alignment horizontal="center" vertical="center" shrinkToFit="1"/>
    </xf>
    <xf numFmtId="178" fontId="5" fillId="2" borderId="4" xfId="0" applyNumberFormat="1" applyFont="1" applyFill="1" applyBorder="1" applyAlignment="1">
      <alignment horizontal="center" vertical="center" shrinkToFit="1"/>
    </xf>
    <xf numFmtId="178" fontId="0" fillId="2" borderId="2" xfId="0" applyNumberFormat="1" applyFont="1" applyFill="1" applyBorder="1" applyAlignment="1">
      <alignment horizontal="center" vertical="center" shrinkToFit="1"/>
    </xf>
    <xf numFmtId="178" fontId="0" fillId="5" borderId="4" xfId="0" applyNumberFormat="1" applyFont="1" applyFill="1" applyBorder="1" applyAlignment="1">
      <alignment horizontal="center" vertical="center" shrinkToFit="1"/>
    </xf>
    <xf numFmtId="178" fontId="0" fillId="4" borderId="5" xfId="0" applyNumberFormat="1" applyFont="1" applyFill="1" applyBorder="1" applyAlignment="1">
      <alignment horizontal="center" vertical="center" shrinkToFit="1"/>
    </xf>
    <xf numFmtId="178" fontId="0" fillId="5" borderId="2" xfId="0" applyNumberFormat="1" applyFont="1" applyFill="1" applyBorder="1" applyAlignment="1">
      <alignment horizontal="center" vertical="center" shrinkToFit="1"/>
    </xf>
    <xf numFmtId="178" fontId="5" fillId="2" borderId="2" xfId="0" applyNumberFormat="1" applyFont="1" applyFill="1" applyBorder="1" applyAlignment="1">
      <alignment horizontal="center" vertical="center" shrinkToFit="1"/>
    </xf>
    <xf numFmtId="178" fontId="0" fillId="4" borderId="4" xfId="0" applyNumberFormat="1" applyFont="1" applyFill="1" applyBorder="1" applyAlignment="1">
      <alignment horizontal="center" vertical="center" wrapText="1"/>
    </xf>
    <xf numFmtId="178" fontId="0" fillId="4" borderId="4" xfId="0" applyNumberFormat="1" applyFont="1" applyFill="1" applyBorder="1" applyAlignment="1">
      <alignment horizontal="center" vertical="center" wrapText="1" shrinkToFit="1"/>
    </xf>
    <xf numFmtId="178" fontId="21" fillId="4" borderId="4" xfId="0" applyNumberFormat="1" applyFont="1" applyFill="1" applyBorder="1" applyAlignment="1">
      <alignment horizontal="center" vertical="center" wrapText="1"/>
    </xf>
    <xf numFmtId="178" fontId="0" fillId="2" borderId="4" xfId="0" applyNumberFormat="1" applyFont="1" applyFill="1" applyBorder="1" applyAlignment="1">
      <alignment horizontal="center" vertical="center"/>
    </xf>
    <xf numFmtId="178" fontId="0" fillId="2" borderId="4" xfId="0" applyNumberFormat="1" applyFont="1" applyFill="1" applyBorder="1" applyAlignment="1">
      <alignment horizontal="center" vertical="center" wrapText="1"/>
    </xf>
    <xf numFmtId="178" fontId="0" fillId="2" borderId="4" xfId="0" applyNumberFormat="1" applyFont="1" applyFill="1" applyBorder="1" applyAlignment="1">
      <alignment horizontal="left" vertical="center" wrapText="1"/>
    </xf>
    <xf numFmtId="178" fontId="5" fillId="3" borderId="4" xfId="0" applyNumberFormat="1" applyFont="1" applyFill="1" applyBorder="1" applyAlignment="1">
      <alignment horizontal="center" vertical="center" wrapText="1" shrinkToFit="1"/>
    </xf>
    <xf numFmtId="178" fontId="0" fillId="2" borderId="2" xfId="0" applyNumberFormat="1" applyFont="1" applyFill="1" applyBorder="1" applyAlignment="1">
      <alignment horizontal="center" vertical="center" wrapText="1"/>
    </xf>
    <xf numFmtId="178" fontId="20" fillId="3" borderId="2" xfId="0" applyNumberFormat="1" applyFont="1" applyFill="1" applyBorder="1" applyAlignment="1">
      <alignment horizontal="center" vertical="center" wrapText="1"/>
    </xf>
    <xf numFmtId="178" fontId="5" fillId="3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 wrapText="1"/>
    </xf>
    <xf numFmtId="178" fontId="0" fillId="4" borderId="2" xfId="0" applyNumberFormat="1" applyFont="1" applyFill="1" applyBorder="1" applyAlignment="1">
      <alignment horizontal="left" vertical="center" wrapText="1"/>
    </xf>
    <xf numFmtId="178" fontId="0" fillId="5" borderId="4" xfId="0" applyNumberFormat="1" applyFont="1" applyFill="1" applyBorder="1" applyAlignment="1">
      <alignment horizontal="left" vertical="center" wrapText="1"/>
    </xf>
    <xf numFmtId="178" fontId="0" fillId="4" borderId="5" xfId="0" applyNumberFormat="1" applyFont="1" applyFill="1" applyBorder="1" applyAlignment="1">
      <alignment horizontal="center" vertical="center"/>
    </xf>
    <xf numFmtId="178" fontId="0" fillId="4" borderId="2" xfId="0" applyNumberFormat="1" applyFont="1" applyFill="1" applyBorder="1" applyAlignment="1">
      <alignment horizontal="center" vertical="center" wrapText="1"/>
    </xf>
    <xf numFmtId="178" fontId="0" fillId="4" borderId="4" xfId="0" applyNumberFormat="1" applyFont="1" applyFill="1" applyBorder="1" applyAlignment="1">
      <alignment horizontal="left" vertical="center" wrapText="1"/>
    </xf>
    <xf numFmtId="178" fontId="0" fillId="5" borderId="4" xfId="0" applyNumberFormat="1" applyFont="1" applyFill="1" applyBorder="1" applyAlignment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 shrinkToFit="1"/>
    </xf>
    <xf numFmtId="20" fontId="0" fillId="2" borderId="4" xfId="0" applyNumberFormat="1" applyFont="1" applyFill="1" applyBorder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shrinkToFit="1"/>
    </xf>
    <xf numFmtId="0" fontId="21" fillId="4" borderId="2" xfId="0" applyFont="1" applyFill="1" applyBorder="1">
      <alignment vertical="center"/>
    </xf>
    <xf numFmtId="0" fontId="21" fillId="2" borderId="2" xfId="0" applyFont="1" applyFill="1" applyBorder="1">
      <alignment vertical="center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shrinkToFit="1"/>
    </xf>
    <xf numFmtId="3" fontId="0" fillId="2" borderId="2" xfId="0" applyNumberFormat="1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 shrinkToFit="1"/>
    </xf>
    <xf numFmtId="0" fontId="8" fillId="4" borderId="4" xfId="0" applyFont="1" applyFill="1" applyBorder="1" applyAlignment="1">
      <alignment vertical="center" wrapText="1" shrinkToFit="1"/>
    </xf>
    <xf numFmtId="0" fontId="8" fillId="4" borderId="2" xfId="0" applyFont="1" applyFill="1" applyBorder="1" applyAlignment="1">
      <alignment vertical="center" wrapText="1" shrinkToFit="1"/>
    </xf>
    <xf numFmtId="0" fontId="21" fillId="4" borderId="4" xfId="0" applyFont="1" applyFill="1" applyBorder="1" applyAlignment="1">
      <alignment vertical="center" wrapText="1" shrinkToFit="1"/>
    </xf>
    <xf numFmtId="0" fontId="0" fillId="2" borderId="4" xfId="0" applyFont="1" applyFill="1" applyBorder="1" applyAlignment="1">
      <alignment vertical="center" wrapText="1" shrinkToFit="1"/>
    </xf>
    <xf numFmtId="0" fontId="8" fillId="2" borderId="4" xfId="0" applyFont="1" applyFill="1" applyBorder="1" applyAlignment="1">
      <alignment vertical="center" wrapText="1" shrinkToFit="1"/>
    </xf>
    <xf numFmtId="0" fontId="21" fillId="2" borderId="4" xfId="0" applyFont="1" applyFill="1" applyBorder="1" applyAlignment="1">
      <alignment vertical="center" wrapText="1" shrinkToFit="1"/>
    </xf>
    <xf numFmtId="0" fontId="5" fillId="3" borderId="4" xfId="0" applyFont="1" applyFill="1" applyBorder="1" applyAlignment="1">
      <alignment vertical="center" wrapText="1" shrinkToFit="1"/>
    </xf>
    <xf numFmtId="0" fontId="5" fillId="3" borderId="2" xfId="0" applyFont="1" applyFill="1" applyBorder="1" applyAlignment="1">
      <alignment vertical="center" wrapText="1" shrinkToFit="1"/>
    </xf>
    <xf numFmtId="0" fontId="9" fillId="3" borderId="2" xfId="0" applyFont="1" applyFill="1" applyBorder="1" applyAlignment="1">
      <alignment vertical="center" wrapText="1" shrinkToFit="1"/>
    </xf>
    <xf numFmtId="0" fontId="5" fillId="2" borderId="2" xfId="0" applyFont="1" applyFill="1" applyBorder="1" applyAlignment="1">
      <alignment vertical="center" wrapText="1" shrinkToFit="1"/>
    </xf>
    <xf numFmtId="0" fontId="5" fillId="5" borderId="2" xfId="0" applyFont="1" applyFill="1" applyBorder="1" applyAlignment="1">
      <alignment vertical="center" wrapText="1" shrinkToFit="1"/>
    </xf>
    <xf numFmtId="0" fontId="0" fillId="4" borderId="2" xfId="0" applyFont="1" applyFill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wrapText="1" shrinkToFit="1"/>
    </xf>
    <xf numFmtId="0" fontId="0" fillId="4" borderId="5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0" fontId="8" fillId="2" borderId="2" xfId="0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 shrinkToFit="1"/>
    </xf>
    <xf numFmtId="0" fontId="28" fillId="0" borderId="2" xfId="0" applyFont="1" applyFill="1" applyBorder="1" applyAlignment="1">
      <alignment vertical="center" wrapText="1" shrinkToFit="1"/>
    </xf>
    <xf numFmtId="178" fontId="0" fillId="2" borderId="2" xfId="0" applyNumberForma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0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14" fontId="0" fillId="0" borderId="0" xfId="0" applyNumberFormat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12" fillId="0" borderId="23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0" borderId="24" xfId="0" applyNumberFormat="1" applyFont="1" applyBorder="1" applyAlignment="1">
      <alignment horizontal="center" vertical="center" shrinkToFit="1"/>
    </xf>
    <xf numFmtId="57" fontId="0" fillId="0" borderId="16" xfId="0" applyNumberFormat="1" applyBorder="1" applyAlignment="1">
      <alignment horizontal="center" vertical="center" shrinkToFit="1"/>
    </xf>
    <xf numFmtId="57" fontId="0" fillId="0" borderId="4" xfId="0" applyNumberFormat="1" applyBorder="1" applyAlignment="1">
      <alignment horizontal="center" vertical="center" shrinkToFit="1"/>
    </xf>
    <xf numFmtId="57" fontId="0" fillId="0" borderId="17" xfId="0" applyNumberFormat="1" applyBorder="1" applyAlignment="1">
      <alignment horizontal="center" vertical="center" shrinkToFit="1"/>
    </xf>
    <xf numFmtId="57" fontId="0" fillId="0" borderId="19" xfId="0" applyNumberFormat="1" applyBorder="1" applyAlignment="1">
      <alignment vertical="center" shrinkToFit="1"/>
    </xf>
    <xf numFmtId="57" fontId="0" fillId="0" borderId="2" xfId="0" applyNumberFormat="1" applyBorder="1" applyAlignment="1">
      <alignment vertical="center" shrinkToFit="1"/>
    </xf>
    <xf numFmtId="57" fontId="0" fillId="0" borderId="20" xfId="0" applyNumberFormat="1" applyBorder="1" applyAlignment="1">
      <alignment vertical="center" shrinkToFit="1"/>
    </xf>
    <xf numFmtId="57" fontId="0" fillId="0" borderId="5" xfId="0" applyNumberForma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30" fillId="0" borderId="4" xfId="0" applyFont="1" applyBorder="1" applyAlignment="1">
      <alignment horizontal="left" vertical="center" wrapText="1" shrinkToFit="1"/>
    </xf>
    <xf numFmtId="0" fontId="30" fillId="0" borderId="17" xfId="0" applyFont="1" applyBorder="1" applyAlignment="1">
      <alignment horizontal="left" vertical="center" wrapText="1" shrinkToFit="1"/>
    </xf>
    <xf numFmtId="0" fontId="30" fillId="0" borderId="5" xfId="0" applyFont="1" applyBorder="1" applyAlignment="1">
      <alignment horizontal="left" vertical="center" wrapText="1" shrinkToFit="1"/>
    </xf>
    <xf numFmtId="0" fontId="30" fillId="0" borderId="18" xfId="0" applyFont="1" applyBorder="1" applyAlignment="1">
      <alignment horizontal="left" vertical="center" wrapText="1" shrinkToFit="1"/>
    </xf>
    <xf numFmtId="0" fontId="21" fillId="0" borderId="16" xfId="0" applyFont="1" applyBorder="1" applyAlignment="1">
      <alignment horizontal="left" vertical="center" wrapText="1" shrinkToFit="1"/>
    </xf>
    <xf numFmtId="0" fontId="21" fillId="0" borderId="17" xfId="0" applyFont="1" applyBorder="1" applyAlignment="1">
      <alignment horizontal="left" vertical="center" wrapText="1" shrinkToFit="1"/>
    </xf>
    <xf numFmtId="0" fontId="21" fillId="0" borderId="5" xfId="0" applyFont="1" applyBorder="1" applyAlignment="1">
      <alignment horizontal="left" vertical="center" wrapText="1" shrinkToFit="1"/>
    </xf>
    <xf numFmtId="0" fontId="21" fillId="0" borderId="4" xfId="0" applyFont="1" applyBorder="1" applyAlignment="1">
      <alignment horizontal="left" vertical="center" wrapText="1" shrinkToFit="1"/>
    </xf>
    <xf numFmtId="0" fontId="31" fillId="0" borderId="4" xfId="0" applyFont="1" applyBorder="1" applyAlignment="1">
      <alignment horizontal="left" vertical="center" wrapText="1" shrinkToFit="1"/>
    </xf>
    <xf numFmtId="0" fontId="31" fillId="0" borderId="17" xfId="0" applyFont="1" applyBorder="1" applyAlignment="1">
      <alignment horizontal="left" vertical="center" wrapText="1" shrinkToFit="1"/>
    </xf>
    <xf numFmtId="0" fontId="31" fillId="0" borderId="5" xfId="0" applyFont="1" applyBorder="1" applyAlignment="1">
      <alignment horizontal="left" vertical="center" wrapText="1" shrinkToFit="1"/>
    </xf>
    <xf numFmtId="0" fontId="0" fillId="0" borderId="18" xfId="0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8" fillId="0" borderId="17" xfId="0" applyFont="1" applyBorder="1" applyAlignment="1">
      <alignment horizontal="left" vertical="center" wrapText="1" shrinkToFit="1"/>
    </xf>
    <xf numFmtId="0" fontId="8" fillId="0" borderId="18" xfId="0" applyFont="1" applyBorder="1" applyAlignment="1">
      <alignment horizontal="left" vertical="center" wrapText="1" shrinkToFit="1"/>
    </xf>
    <xf numFmtId="0" fontId="31" fillId="0" borderId="18" xfId="0" applyFont="1" applyBorder="1" applyAlignment="1">
      <alignment horizontal="left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30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20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38" fontId="0" fillId="0" borderId="20" xfId="4" applyFont="1" applyBorder="1" applyAlignment="1">
      <alignment vertical="center" shrinkToFit="1"/>
    </xf>
    <xf numFmtId="0" fontId="21" fillId="0" borderId="4" xfId="0" applyFont="1" applyBorder="1" applyAlignment="1">
      <alignment horizontal="center" vertical="center" wrapText="1" shrinkToFit="1"/>
    </xf>
    <xf numFmtId="0" fontId="21" fillId="0" borderId="17" xfId="0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14" fontId="0" fillId="0" borderId="19" xfId="0" applyNumberFormat="1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 shrinkToFit="1"/>
    </xf>
    <xf numFmtId="14" fontId="0" fillId="0" borderId="16" xfId="0" applyNumberFormat="1" applyBorder="1" applyAlignment="1">
      <alignment horizontal="center" vertical="center" shrinkToFit="1"/>
    </xf>
    <xf numFmtId="14" fontId="0" fillId="0" borderId="17" xfId="0" applyNumberFormat="1" applyBorder="1" applyAlignment="1">
      <alignment horizontal="center" vertical="center" shrinkToFit="1"/>
    </xf>
    <xf numFmtId="14" fontId="0" fillId="0" borderId="5" xfId="0" applyNumberFormat="1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shrinkToFit="1"/>
    </xf>
    <xf numFmtId="179" fontId="0" fillId="0" borderId="17" xfId="0" applyNumberFormat="1" applyBorder="1" applyAlignment="1">
      <alignment horizontal="center" vertical="center" shrinkToFit="1"/>
    </xf>
    <xf numFmtId="179" fontId="0" fillId="0" borderId="18" xfId="0" applyNumberFormat="1" applyBorder="1" applyAlignment="1">
      <alignment horizontal="center" vertical="center" shrinkToFit="1"/>
    </xf>
    <xf numFmtId="14" fontId="0" fillId="0" borderId="18" xfId="0" applyNumberFormat="1" applyBorder="1" applyAlignment="1">
      <alignment horizontal="center" vertical="center" shrinkToFit="1"/>
    </xf>
    <xf numFmtId="14" fontId="0" fillId="0" borderId="2" xfId="0" applyNumberFormat="1" applyBorder="1" applyAlignment="1">
      <alignment vertical="center" shrinkToFit="1"/>
    </xf>
    <xf numFmtId="14" fontId="0" fillId="0" borderId="20" xfId="0" applyNumberFormat="1" applyBorder="1" applyAlignment="1">
      <alignment vertical="center" shrinkToFit="1"/>
    </xf>
    <xf numFmtId="14" fontId="0" fillId="0" borderId="5" xfId="0" applyNumberFormat="1" applyBorder="1" applyAlignment="1">
      <alignment vertical="center" shrinkToFit="1"/>
    </xf>
    <xf numFmtId="0" fontId="21" fillId="0" borderId="16" xfId="0" applyFont="1" applyBorder="1" applyAlignment="1">
      <alignment horizontal="center" vertical="center" wrapText="1" shrinkToFit="1"/>
    </xf>
    <xf numFmtId="0" fontId="0" fillId="0" borderId="19" xfId="0" applyBorder="1" applyAlignment="1">
      <alignment vertical="center" wrapText="1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4" fillId="2" borderId="2" xfId="0" applyFont="1" applyFill="1" applyBorder="1" applyAlignment="1">
      <alignment horizontal="left" vertical="center" shrinkToFit="1"/>
    </xf>
    <xf numFmtId="0" fontId="1" fillId="0" borderId="4" xfId="3" applyBorder="1">
      <alignment vertical="center"/>
    </xf>
    <xf numFmtId="0" fontId="0" fillId="0" borderId="32" xfId="0" applyBorder="1">
      <alignment vertical="center"/>
    </xf>
    <xf numFmtId="0" fontId="0" fillId="0" borderId="10" xfId="0" applyBorder="1" applyAlignment="1">
      <alignment vertical="center"/>
    </xf>
    <xf numFmtId="0" fontId="1" fillId="2" borderId="2" xfId="3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56" fontId="0" fillId="0" borderId="4" xfId="0" applyNumberFormat="1" applyBorder="1">
      <alignment vertical="center"/>
    </xf>
  </cellXfs>
  <cellStyles count="5">
    <cellStyle name="ハイパーリンク 2" xfId="1"/>
    <cellStyle name="標準" xfId="0" builtinId="0"/>
    <cellStyle name="標準 2" xfId="2"/>
    <cellStyle name="ハイパーリンク" xfId="3" builtinId="8"/>
    <cellStyle name="桁区切り" xfId="4" builtinId="6"/>
  </cellStyles>
  <dxfs count="15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99FF"/>
      <color rgb="FFCC99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externalLink" Target="externalLinks/externalLink1.xml" /><Relationship Id="rId6" Type="http://schemas.openxmlformats.org/officeDocument/2006/relationships/externalLink" Target="externalLinks/externalLink2.xml" /><Relationship Id="rId7" Type="http://schemas.openxmlformats.org/officeDocument/2006/relationships/externalLink" Target="externalLinks/externalLink3.xml" /><Relationship Id="rId8" Type="http://schemas.openxmlformats.org/officeDocument/2006/relationships/externalLink" Target="externalLinks/externalLink4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Sikaoifile\desktop\&#20132;&#36890;&#12539;&#38450;&#29359;&#12539;&#21172;&#20685;&#12539;&#28040;&#36027;&#32773;\&#9679;&#21172;&#20685;\&#9733;&#28961;&#26009;&#32887;&#26989;&#32057;&#20171;&#20107;&#26989;&#38306;&#20418;\&#23626;&#20986;&#12289;&#22577;&#21578;&#31561;&#65288;&#8658;&#21271;&#28023;&#36947;&#21172;&#20685;&#23616;&#65289;\&#27096;&#24335;\&#28961;&#26009;&#32887;&#26989;&#32057;&#20171;&#20107;&#26989;&#22577;&#21578;&#26360;&#12288;&#27096;&#24335;&#31532;8&#21495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sikaoi-ifile\desktop$\in-sakurai-airi\Desktop\&#12304;&#38543;&#26178;&#26356;&#26032;&#12305;&#28961;&#26009;&#32887;&#26989;&#32057;&#20171;&#31649;&#29702;&#31807;.xlsx" TargetMode="External" /></Relationships>
</file>

<file path=xl/externalLinks/_rels/externalLink3.xml.rels><?xml version="1.0" encoding="UTF-8"?>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file:///\\Sikaoifile\desktop\yamamoto-natsumi\&#12487;&#12473;&#12463;&#12488;&#12483;&#12503;\&#12467;&#12500;&#12540;&#12304;&#38543;&#26178;&#26356;&#26032;&#12305;&#28961;&#26009;&#32887;&#26989;&#32057;&#20171;&#31649;&#29702;&#31807;&#65288;R4.12.2&#26356;&#26032;&#20998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第８号（表面）"/>
      <sheetName val="様式第8号（裏面）"/>
      <sheetName val="【「取扱業務等の区分」の記入について】"/>
      <sheetName val="Sheet2"/>
      <sheetName val="Sheet3"/>
    </sheetNames>
    <sheetDataSet>
      <sheetData sheetId="0"/>
      <sheetData sheetId="1"/>
      <sheetData sheetId="2"/>
      <sheetData sheetId="3">
        <row r="1">
          <cell r="A1" t="str">
            <v>（紹介予定派遣）</v>
          </cell>
        </row>
        <row r="2">
          <cell r="A2" t="str">
            <v>芸能家</v>
          </cell>
        </row>
        <row r="3">
          <cell r="A3" t="str">
            <v>家政婦（夫）</v>
          </cell>
        </row>
        <row r="4">
          <cell r="A4" t="str">
            <v>配ぜん人</v>
          </cell>
        </row>
        <row r="5">
          <cell r="A5" t="str">
            <v>調理士</v>
          </cell>
        </row>
        <row r="6">
          <cell r="A6" t="str">
            <v>モデル</v>
          </cell>
        </row>
        <row r="7">
          <cell r="A7" t="str">
            <v>マネキン</v>
          </cell>
        </row>
        <row r="8">
          <cell r="A8" t="str">
            <v>技能実習生</v>
          </cell>
        </row>
        <row r="9">
          <cell r="A9" t="str">
            <v>医師</v>
          </cell>
        </row>
        <row r="10">
          <cell r="A10" t="str">
            <v>看護師</v>
          </cell>
        </row>
        <row r="11">
          <cell r="A11" t="str">
            <v>保育士</v>
          </cell>
        </row>
        <row r="12">
          <cell r="A12" t="str">
            <v>02法人・団体の役員</v>
          </cell>
        </row>
        <row r="13">
          <cell r="A13" t="str">
            <v>03法人・団体の管理職員</v>
          </cell>
        </row>
        <row r="14">
          <cell r="A14" t="str">
            <v>04その他の管理的職業</v>
          </cell>
        </row>
        <row r="15">
          <cell r="A15" t="str">
            <v>05研究者</v>
          </cell>
        </row>
        <row r="16">
          <cell r="A16" t="str">
            <v>06農林水産技術者</v>
          </cell>
        </row>
        <row r="17">
          <cell r="A17" t="str">
            <v>07開発技術者</v>
          </cell>
        </row>
        <row r="18">
          <cell r="A18" t="str">
            <v>08製造技術者</v>
          </cell>
        </row>
        <row r="19">
          <cell r="A19" t="str">
            <v>09建築・土木・測量技術者</v>
          </cell>
        </row>
        <row r="20">
          <cell r="A20" t="str">
            <v>10情報処理・通信技術者</v>
          </cell>
        </row>
        <row r="21">
          <cell r="A21" t="str">
            <v>11その他の技術者</v>
          </cell>
        </row>
        <row r="22">
          <cell r="A22" t="str">
            <v>12医師、歯科医師、獣医師、薬剤師</v>
          </cell>
        </row>
        <row r="23">
          <cell r="A23" t="str">
            <v>13保健師、助産師、看護師</v>
          </cell>
        </row>
        <row r="24">
          <cell r="A24" t="str">
            <v>14医療技術者</v>
          </cell>
        </row>
        <row r="25">
          <cell r="A25" t="str">
            <v>15その他の保健医療の職業</v>
          </cell>
        </row>
        <row r="26">
          <cell r="A26" t="str">
            <v>16社会福祉の専門的職業</v>
          </cell>
        </row>
        <row r="27">
          <cell r="A27" t="str">
            <v>17法務の職業</v>
          </cell>
        </row>
        <row r="28">
          <cell r="A28" t="str">
            <v>18経営・金融・保険の専門的職業</v>
          </cell>
        </row>
        <row r="29">
          <cell r="A29" t="str">
            <v>19教育の職業</v>
          </cell>
        </row>
        <row r="30">
          <cell r="A30" t="str">
            <v>20宗教家</v>
          </cell>
        </row>
        <row r="31">
          <cell r="A31" t="str">
            <v>21著述家、記者、編集者</v>
          </cell>
        </row>
        <row r="32">
          <cell r="A32" t="str">
            <v>22美術家、デザイナー、写真家、映像撮影者</v>
          </cell>
        </row>
        <row r="33">
          <cell r="A33" t="str">
            <v>23音楽家、舞台芸術家</v>
          </cell>
        </row>
        <row r="34">
          <cell r="A34" t="str">
            <v>24その他の専門的職業</v>
          </cell>
        </row>
        <row r="35">
          <cell r="A35" t="str">
            <v>25一般事務の職業</v>
          </cell>
        </row>
        <row r="36">
          <cell r="A36" t="str">
            <v>26会計事務の職業</v>
          </cell>
        </row>
        <row r="37">
          <cell r="A37" t="str">
            <v>27生産関連事務の職業</v>
          </cell>
        </row>
        <row r="38">
          <cell r="A38" t="str">
            <v>28営業・販売関連事務の職業</v>
          </cell>
        </row>
        <row r="39">
          <cell r="A39" t="str">
            <v>29外勤事務の職業</v>
          </cell>
        </row>
        <row r="40">
          <cell r="A40" t="str">
            <v>30運輸・郵便事務の職業</v>
          </cell>
        </row>
        <row r="41">
          <cell r="A41" t="str">
            <v>31事務用機器操作の職業</v>
          </cell>
        </row>
        <row r="42">
          <cell r="A42" t="str">
            <v>32商品販売の職業</v>
          </cell>
        </row>
        <row r="43">
          <cell r="A43" t="str">
            <v>33販売類似の職業</v>
          </cell>
        </row>
        <row r="44">
          <cell r="A44" t="str">
            <v>34営業の職業</v>
          </cell>
        </row>
        <row r="45">
          <cell r="A45" t="str">
            <v>35家庭生活支援サービスの職業</v>
          </cell>
        </row>
        <row r="46">
          <cell r="A46" t="str">
            <v>36介護サービスの職業</v>
          </cell>
        </row>
        <row r="47">
          <cell r="A47" t="str">
            <v>37保健医療サービスの職業</v>
          </cell>
        </row>
        <row r="48">
          <cell r="A48" t="str">
            <v>38生活衛生サービスの職業</v>
          </cell>
        </row>
        <row r="49">
          <cell r="A49" t="str">
            <v>39飲食物調理の職業</v>
          </cell>
        </row>
        <row r="50">
          <cell r="A50" t="str">
            <v>40接客・給仕の職業</v>
          </cell>
        </row>
        <row r="51">
          <cell r="A51" t="str">
            <v>41居住施設・ビル等の管理の職業</v>
          </cell>
        </row>
        <row r="52">
          <cell r="A52" t="str">
            <v>42その他のサービスの職業</v>
          </cell>
        </row>
        <row r="53">
          <cell r="A53" t="str">
            <v>45その他の保安の職業</v>
          </cell>
        </row>
        <row r="54">
          <cell r="A54" t="str">
            <v>46農業の職業</v>
          </cell>
        </row>
        <row r="55">
          <cell r="A55" t="str">
            <v>47林業の職業</v>
          </cell>
        </row>
        <row r="56">
          <cell r="A56" t="str">
            <v>48漁業の職業</v>
          </cell>
        </row>
        <row r="57">
          <cell r="A57" t="str">
            <v>49生産設備制御・監視の職業（金属材料製造、金属加工、金属溶接・溶断）</v>
          </cell>
        </row>
        <row r="58">
          <cell r="A58" t="str">
            <v>50生産設備制御・監視の職業（金属材料製造、金属加工、金属溶接・溶断を除く）</v>
          </cell>
        </row>
        <row r="59">
          <cell r="A59" t="str">
            <v>51生産設備制御・監視の職業（機械組立）</v>
          </cell>
        </row>
        <row r="60">
          <cell r="A60" t="str">
            <v>52金属材料製造、金属加工、金属溶接・溶断の職業</v>
          </cell>
        </row>
        <row r="61">
          <cell r="A61" t="str">
            <v>54製品製造・加工処理の職業（金属材料製造、金属加工、金属溶接・溶断を除く）</v>
          </cell>
        </row>
        <row r="62">
          <cell r="A62" t="str">
            <v>57機械組立の職業</v>
          </cell>
        </row>
        <row r="63">
          <cell r="A63" t="str">
            <v>60機械整備・修理の職業</v>
          </cell>
        </row>
        <row r="64">
          <cell r="A64" t="str">
            <v>61製品検査の職業（金属材料製造、金属加工、金属溶接・溶断）</v>
          </cell>
        </row>
        <row r="65">
          <cell r="A65" t="str">
            <v>62製品検査の職業（金属材料製造、金属加工、金属溶接・溶断を除く）</v>
          </cell>
        </row>
        <row r="66">
          <cell r="A66" t="str">
            <v>63機械検査の職業</v>
          </cell>
        </row>
        <row r="67">
          <cell r="A67" t="str">
            <v>64生産関連・生産類似の職業</v>
          </cell>
        </row>
        <row r="68">
          <cell r="A68" t="str">
            <v>65鉄道運転の職業</v>
          </cell>
        </row>
        <row r="69">
          <cell r="A69" t="str">
            <v>66自動車運転の職業</v>
          </cell>
        </row>
        <row r="70">
          <cell r="A70" t="str">
            <v>67船舶・航空機運転の職業</v>
          </cell>
        </row>
        <row r="71">
          <cell r="A71" t="str">
            <v>68その他の輸送の職業</v>
          </cell>
        </row>
        <row r="72">
          <cell r="A72" t="str">
            <v>69定置・建設機械運転の職業</v>
          </cell>
        </row>
        <row r="73">
          <cell r="A73" t="str">
            <v>70建設躯体工事の職業</v>
          </cell>
        </row>
        <row r="74">
          <cell r="A74" t="str">
            <v>71建設の職業（建設躯体工事の職業を除く）</v>
          </cell>
        </row>
        <row r="75">
          <cell r="A75" t="str">
            <v>72電気工事の職業</v>
          </cell>
        </row>
        <row r="76">
          <cell r="A76" t="str">
            <v>73土木の職業</v>
          </cell>
        </row>
        <row r="77">
          <cell r="A77" t="str">
            <v>74採掘の職業</v>
          </cell>
        </row>
        <row r="78">
          <cell r="A78" t="str">
            <v>75運搬の職業</v>
          </cell>
        </row>
        <row r="79">
          <cell r="A79" t="str">
            <v>76清掃の職業</v>
          </cell>
        </row>
        <row r="80">
          <cell r="A80" t="str">
            <v>77包装の職業</v>
          </cell>
        </row>
        <row r="81">
          <cell r="A81" t="str">
            <v>78その他の運搬・清掃・包装等の職業</v>
          </cell>
        </row>
      </sheetData>
      <sheetData sheetId="4">
        <row r="1">
          <cell r="A1" t="str">
            <v>アイルランド（ＩＲＬ）</v>
          </cell>
        </row>
        <row r="2">
          <cell r="A2" t="str">
            <v>アフガニスタン（ＡＦＧ）</v>
          </cell>
        </row>
        <row r="3">
          <cell r="A3" t="str">
            <v>アメリカ合衆国（ＵＳＡ）</v>
          </cell>
        </row>
        <row r="4">
          <cell r="A4" t="str">
            <v>アラブ首長国連邦（ＡＲＥ)</v>
          </cell>
        </row>
        <row r="5">
          <cell r="A5" t="str">
            <v>アルジェリア（ＤＺＡ）</v>
          </cell>
        </row>
        <row r="6">
          <cell r="A6" t="str">
            <v>アルゼンチン（ＡＲＧ）</v>
          </cell>
        </row>
        <row r="7">
          <cell r="A7" t="str">
            <v>アルバニア（ＡＬＢ）</v>
          </cell>
        </row>
        <row r="8">
          <cell r="A8" t="str">
            <v>アルメニア（ＡＲＭ）</v>
          </cell>
        </row>
        <row r="9">
          <cell r="A9" t="str">
            <v>イギリス（ＧＢＲ）</v>
          </cell>
        </row>
        <row r="10">
          <cell r="A10" t="str">
            <v>イスラエル（ＩＳＲ）</v>
          </cell>
        </row>
        <row r="11">
          <cell r="A11" t="str">
            <v>イタリア（ＩＴＡ）</v>
          </cell>
        </row>
        <row r="12">
          <cell r="A12" t="str">
            <v>イラク（ＩＲＱ）</v>
          </cell>
        </row>
        <row r="13">
          <cell r="A13" t="str">
            <v>イラン・イスラム共和国（ＩＲＮ)</v>
          </cell>
        </row>
        <row r="14">
          <cell r="A14" t="str">
            <v>インド（ＩＮＤ）</v>
          </cell>
        </row>
        <row r="15">
          <cell r="A15" t="str">
            <v>インドネシア（ＩＤＮ）</v>
          </cell>
        </row>
        <row r="16">
          <cell r="A16" t="str">
            <v>ウクライナ（ＵＫＲ）</v>
          </cell>
        </row>
        <row r="17">
          <cell r="A17" t="str">
            <v>ウズベキスタン（ＵＺＢ）</v>
          </cell>
        </row>
        <row r="18">
          <cell r="A18" t="str">
            <v>ウルグアイ（ＵＲＹ）</v>
          </cell>
        </row>
        <row r="19">
          <cell r="A19" t="str">
            <v>エクアドル（ＥＣＵ）</v>
          </cell>
        </row>
        <row r="20">
          <cell r="A20" t="str">
            <v>エジプト（ＥＧＹ）</v>
          </cell>
        </row>
        <row r="21">
          <cell r="A21" t="str">
            <v>エストニア（ＥＳＴ）</v>
          </cell>
        </row>
        <row r="22">
          <cell r="A22" t="str">
            <v>エチオピア（ＥＴＨ）</v>
          </cell>
        </row>
        <row r="23">
          <cell r="A23" t="str">
            <v>オーストラリア（ＡＵＳ）</v>
          </cell>
        </row>
        <row r="24">
          <cell r="A24" t="str">
            <v>オーストリア（ＡＵＴ）</v>
          </cell>
        </row>
        <row r="25">
          <cell r="A25" t="str">
            <v>オランダ（ＮＬＤ）</v>
          </cell>
        </row>
        <row r="26">
          <cell r="A26" t="str">
            <v>カナダ（ＣＡＮ）</v>
          </cell>
        </row>
        <row r="27">
          <cell r="A27" t="str">
            <v>カメルーン（ＣＭＲ）</v>
          </cell>
        </row>
        <row r="28">
          <cell r="A28" t="str">
            <v>ガンビア（ＧＮＢ）</v>
          </cell>
        </row>
        <row r="29">
          <cell r="A29" t="str">
            <v>カンボジア（ＫＨＭ）</v>
          </cell>
        </row>
        <row r="30">
          <cell r="A30" t="str">
            <v>ギニア（ＧＩＮ）</v>
          </cell>
        </row>
        <row r="31">
          <cell r="A31" t="str">
            <v>キプロス（ＣＹＰ）</v>
          </cell>
        </row>
        <row r="32">
          <cell r="A32" t="str">
            <v>キューバ（ＣＵＢ）</v>
          </cell>
        </row>
        <row r="33">
          <cell r="A33" t="str">
            <v>ギリシャ（ＧＲＣ）</v>
          </cell>
        </row>
        <row r="34">
          <cell r="A34" t="str">
            <v>クウェート（ＫＷＴ）</v>
          </cell>
        </row>
        <row r="35">
          <cell r="A35" t="str">
            <v>クロアチア（ＨＲＶ）</v>
          </cell>
        </row>
        <row r="36">
          <cell r="A36" t="str">
            <v>ケニア（ＫＥＮ）</v>
          </cell>
        </row>
        <row r="37">
          <cell r="A37" t="str">
            <v>コートジボワール（ＣＩＶ）</v>
          </cell>
        </row>
        <row r="38">
          <cell r="A38" t="str">
            <v>コロンビア（ＣＯＬ）</v>
          </cell>
        </row>
        <row r="39">
          <cell r="A39" t="str">
            <v>コンゴ共和国（ＣＯＤ）</v>
          </cell>
        </row>
        <row r="40">
          <cell r="A40" t="str">
            <v>コンゴ民主共和国（ＣＯＤ）</v>
          </cell>
        </row>
        <row r="41">
          <cell r="A41" t="str">
            <v>サウジアラビア（ＳＡＵ）</v>
          </cell>
        </row>
        <row r="42">
          <cell r="A42" t="str">
            <v>ジャマイカ（ＪＡＭ）</v>
          </cell>
        </row>
        <row r="43">
          <cell r="A43" t="str">
            <v>シリア・アラブ共和国（ＳＹＲ）</v>
          </cell>
        </row>
        <row r="44">
          <cell r="A44" t="str">
            <v>シンガポール（ＳＧＰ）</v>
          </cell>
        </row>
        <row r="45">
          <cell r="A45" t="str">
            <v>ジンバブエ（ＺＷＥ）</v>
          </cell>
        </row>
        <row r="46">
          <cell r="A46" t="str">
            <v>スイス（ＣＨＥ）</v>
          </cell>
        </row>
        <row r="47">
          <cell r="A47" t="str">
            <v>スウェーデン（ＳＷＥ）</v>
          </cell>
        </row>
        <row r="48">
          <cell r="A48" t="str">
            <v>スーダン（ＳＤＮ）</v>
          </cell>
        </row>
        <row r="49">
          <cell r="A49" t="str">
            <v>スペイン（ＥＳＰ）</v>
          </cell>
        </row>
        <row r="50">
          <cell r="A50" t="str">
            <v>スリランカ（ＬＫＡ）</v>
          </cell>
        </row>
        <row r="51">
          <cell r="A51" t="str">
            <v>スロバキア（ＳＶＫ）</v>
          </cell>
        </row>
        <row r="52">
          <cell r="A52" t="str">
            <v>スロベニア（ＳＶＮ）</v>
          </cell>
        </row>
        <row r="53">
          <cell r="A53" t="str">
            <v>ソマリア（ＳＯＭ）</v>
          </cell>
        </row>
        <row r="54">
          <cell r="A54" t="str">
            <v>タイ（ＴＨＡ）</v>
          </cell>
        </row>
        <row r="55">
          <cell r="A55" t="str">
            <v>大韓民国（ＫＯＲ）</v>
          </cell>
        </row>
        <row r="56">
          <cell r="A56" t="str">
            <v>台湾（中華民国）（ＴＷＮ）</v>
          </cell>
        </row>
        <row r="57">
          <cell r="A57" t="str">
            <v>中華人民共和国（ＣＨＮ）</v>
          </cell>
        </row>
        <row r="58">
          <cell r="A58" t="str">
            <v>チリ（ＣＨＬ）</v>
          </cell>
        </row>
        <row r="59">
          <cell r="A59" t="str">
            <v>デンマーク（ＤＮＫ）</v>
          </cell>
        </row>
        <row r="60">
          <cell r="A60" t="str">
            <v>ドイツ（ＤＥＵ）</v>
          </cell>
        </row>
        <row r="61">
          <cell r="A61" t="str">
            <v>ドミニカ共和国（ＤＯＭ)</v>
          </cell>
        </row>
        <row r="62">
          <cell r="A62" t="str">
            <v>ドミニカ国（ＤＭＡ）</v>
          </cell>
        </row>
        <row r="63">
          <cell r="A63" t="str">
            <v>トルコ（ＴＵＲ）</v>
          </cell>
        </row>
        <row r="64">
          <cell r="A64" t="str">
            <v>トンガ（ＴＯＮ）</v>
          </cell>
        </row>
        <row r="65">
          <cell r="A65" t="str">
            <v>ナイジェリア（ＮＧＡ）</v>
          </cell>
        </row>
        <row r="66">
          <cell r="A66" t="str">
            <v>ニュージーランド（ＮＺＬ）</v>
          </cell>
        </row>
        <row r="67">
          <cell r="A67" t="str">
            <v>ネパール（ＮＰＬ）</v>
          </cell>
        </row>
        <row r="68">
          <cell r="A68" t="str">
            <v>ノルウェー（ＮＯＲ）</v>
          </cell>
        </row>
        <row r="69">
          <cell r="A69" t="str">
            <v>バーレーン（ＢＨＲ）</v>
          </cell>
        </row>
        <row r="70">
          <cell r="A70" t="str">
            <v>パキスタン（ＰＡＫ）</v>
          </cell>
        </row>
        <row r="71">
          <cell r="A71" t="str">
            <v>パナマ（ＰＡＮ）</v>
          </cell>
        </row>
        <row r="72">
          <cell r="A72" t="str">
            <v>パプアニューギニア（ＰＮＧ）</v>
          </cell>
        </row>
        <row r="73">
          <cell r="A73" t="str">
            <v>パラオ（ＰＬＷ）</v>
          </cell>
        </row>
        <row r="74">
          <cell r="A74" t="str">
            <v>パラグアイ（ＰＲＹ）</v>
          </cell>
        </row>
        <row r="75">
          <cell r="A75" t="str">
            <v>ハンガリー（ＨＵＮ）</v>
          </cell>
        </row>
        <row r="76">
          <cell r="A76" t="str">
            <v>バングラデシュ（ＢＧＤ）</v>
          </cell>
        </row>
        <row r="77">
          <cell r="A77" t="str">
            <v>東ティモール（ＴＬＳ）</v>
          </cell>
        </row>
        <row r="78">
          <cell r="A78" t="str">
            <v>フィリピン（ＰＨＬ）</v>
          </cell>
        </row>
        <row r="79">
          <cell r="A79" t="str">
            <v>フィンランド（ＦＩＮ）</v>
          </cell>
        </row>
        <row r="80">
          <cell r="A80" t="str">
            <v>プエルトリコ（ＰＲＩ）</v>
          </cell>
        </row>
        <row r="81">
          <cell r="A81" t="str">
            <v>ブラジル（ＢＲＡ）</v>
          </cell>
        </row>
        <row r="82">
          <cell r="A82" t="str">
            <v>フランス（ＦＲＡ）</v>
          </cell>
        </row>
        <row r="83">
          <cell r="A83" t="str">
            <v>ブルガリア（ＢＧＲ）</v>
          </cell>
        </row>
        <row r="84">
          <cell r="A84" t="str">
            <v>ベトナム（ＶＮＭ）</v>
          </cell>
        </row>
        <row r="85">
          <cell r="A85" t="str">
            <v>ペルー（ＰＥＲ）</v>
          </cell>
        </row>
        <row r="86">
          <cell r="A86" t="str">
            <v>ベルギー（ＢＥＬ）</v>
          </cell>
        </row>
        <row r="87">
          <cell r="A87" t="str">
            <v>ポーランド（ＰＯＬ）</v>
          </cell>
        </row>
        <row r="88">
          <cell r="A88" t="str">
            <v>ポルトガル（ＰＲＴ）</v>
          </cell>
        </row>
        <row r="89">
          <cell r="A89" t="str">
            <v>香港（ＨＫＧ）</v>
          </cell>
        </row>
        <row r="90">
          <cell r="A90" t="str">
            <v>マカオ（ＭＡＣ）</v>
          </cell>
        </row>
        <row r="91">
          <cell r="A91" t="str">
            <v>マレーシア（ＭＹＳ）</v>
          </cell>
        </row>
        <row r="92">
          <cell r="A92" t="str">
            <v>南アフリカ（ＺＡＦ）</v>
          </cell>
        </row>
        <row r="93">
          <cell r="A93" t="str">
            <v>南スーダン（ＳＳＤ）</v>
          </cell>
        </row>
        <row r="94">
          <cell r="A94" t="str">
            <v>ミャンマー（ＭＭＲ）</v>
          </cell>
        </row>
        <row r="95">
          <cell r="A95" t="str">
            <v>メキシコ（ＭＥＸ）</v>
          </cell>
        </row>
        <row r="96">
          <cell r="A96" t="str">
            <v>モンゴル（ＭＨＧ）</v>
          </cell>
        </row>
        <row r="97">
          <cell r="A97" t="str">
            <v>ラオス（ＬＡＯ）</v>
          </cell>
        </row>
        <row r="98">
          <cell r="A98" t="str">
            <v>リビア（ＬＢＹ）</v>
          </cell>
        </row>
        <row r="99">
          <cell r="A99" t="str">
            <v>ルーマニア（ＲＯＵ）</v>
          </cell>
        </row>
        <row r="100">
          <cell r="A100" t="str">
            <v>ロシア（ＲＵＳ）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求人管理簿（H29～R5） "/>
      <sheetName val="求職管理簿"/>
      <sheetName val="登録事業所管理簿"/>
    </sheetNames>
    <sheetDataSet>
      <sheetData sheetId="0"/>
      <sheetData sheetId="1"/>
      <sheetData sheetId="2">
        <row r="4">
          <cell r="B4">
            <v>1</v>
          </cell>
          <cell r="C4" t="str">
            <v>鹿追町国民健康保険病院</v>
          </cell>
          <cell r="D4" t="str">
            <v>081-0295</v>
          </cell>
          <cell r="E4" t="str">
            <v>河東郡鹿追町東町1-38</v>
          </cell>
          <cell r="F4" t="str">
            <v>事務長　菊池　光浩</v>
          </cell>
          <cell r="G4" t="str">
            <v>0156-66-2031</v>
          </cell>
          <cell r="H4" t="str">
            <v>byouin@town.shikaoi.lg.jp</v>
          </cell>
          <cell r="I4" t="str">
            <v>医療職</v>
          </cell>
          <cell r="J4" t="str">
            <v>医療提供</v>
          </cell>
          <cell r="K4" t="str">
            <v>S23.11</v>
          </cell>
          <cell r="L4" t="str">
            <v>S23.11</v>
          </cell>
          <cell r="M4">
            <v>50</v>
          </cell>
          <cell r="O4">
            <v>42898</v>
          </cell>
        </row>
        <row r="5">
          <cell r="B5">
            <v>2</v>
          </cell>
          <cell r="C5" t="str">
            <v>上村政浩(かみむら　まさひろ)</v>
          </cell>
          <cell r="D5" t="str">
            <v>081-0218</v>
          </cell>
          <cell r="E5" t="str">
            <v>河東郡鹿追町上然別西9-13-14</v>
          </cell>
          <cell r="F5" t="str">
            <v>上村　政浩</v>
          </cell>
          <cell r="G5" t="str">
            <v>090-9084-3132</v>
          </cell>
          <cell r="H5" t="str">
            <v>camimura@asahi-net.email.ne.jp</v>
          </cell>
          <cell r="I5" t="str">
            <v>農業</v>
          </cell>
          <cell r="J5" t="str">
            <v>畑作</v>
          </cell>
          <cell r="K5" t="str">
            <v>S34.1</v>
          </cell>
          <cell r="L5" t="str">
            <v>H11.1</v>
          </cell>
          <cell r="M5">
            <v>4</v>
          </cell>
          <cell r="O5">
            <v>42914</v>
          </cell>
        </row>
        <row r="6">
          <cell r="B6">
            <v>3</v>
          </cell>
          <cell r="C6" t="str">
            <v>株式会社　鹿追ホットスプリングス
（かんの温泉）</v>
          </cell>
          <cell r="D6" t="str">
            <v>081-0220</v>
          </cell>
          <cell r="E6" t="str">
            <v>河東郡鹿追町字然別国有林145林班</v>
          </cell>
          <cell r="F6" t="str">
            <v>代表取締役
勝海　敏正</v>
          </cell>
          <cell r="G6" t="str">
            <v>050-5319-4068
（090-9758-8270）</v>
          </cell>
          <cell r="H6" t="str">
            <v>kannno@springs.jp.net</v>
          </cell>
          <cell r="I6" t="str">
            <v>旅館　公衆浴場</v>
          </cell>
          <cell r="J6" t="str">
            <v>温泉旅館の経営</v>
          </cell>
          <cell r="M6">
            <v>5</v>
          </cell>
          <cell r="O6">
            <v>7</v>
          </cell>
        </row>
        <row r="7">
          <cell r="B7">
            <v>4</v>
          </cell>
          <cell r="C7" t="str">
            <v>カモク堂</v>
          </cell>
          <cell r="D7" t="str">
            <v>081-0222</v>
          </cell>
          <cell r="E7" t="str">
            <v>河東郡鹿追町東町2丁目6番地60</v>
          </cell>
          <cell r="F7" t="str">
            <v>末永　收</v>
          </cell>
          <cell r="G7" t="str">
            <v>0156-66-2638</v>
          </cell>
          <cell r="H7" t="str">
            <v>suenaga@cameo.plala.or.jp</v>
          </cell>
          <cell r="I7" t="str">
            <v>パン製造販売</v>
          </cell>
          <cell r="J7" t="str">
            <v>パン等の製造販売</v>
          </cell>
          <cell r="K7" t="str">
            <v>H25.11</v>
          </cell>
          <cell r="L7">
            <v>2013.11</v>
          </cell>
          <cell r="M7">
            <v>5</v>
          </cell>
          <cell r="O7">
            <v>42922</v>
          </cell>
        </row>
        <row r="8">
          <cell r="B8">
            <v>5</v>
          </cell>
          <cell r="C8" t="str">
            <v>北海道拓殖バス(株)</v>
          </cell>
          <cell r="D8" t="str">
            <v>081-0201</v>
          </cell>
          <cell r="E8" t="str">
            <v>河東郡鹿追町新町3丁目55番地</v>
          </cell>
          <cell r="F8" t="str">
            <v>中木　雄三郎</v>
          </cell>
          <cell r="G8" t="str">
            <v>0155-31-8811</v>
          </cell>
          <cell r="H8" t="str">
            <v>info@takubus.com</v>
          </cell>
          <cell r="I8" t="str">
            <v>一般旅客自動車運送事業</v>
          </cell>
          <cell r="J8" t="str">
            <v>路線バス・貸切バスの運行</v>
          </cell>
          <cell r="K8" t="str">
            <v>S35.12</v>
          </cell>
          <cell r="L8" t="str">
            <v>S36.1</v>
          </cell>
          <cell r="M8">
            <v>133</v>
          </cell>
        </row>
        <row r="9">
          <cell r="B9">
            <v>6</v>
          </cell>
          <cell r="C9" t="str">
            <v>カントリーパパ</v>
          </cell>
          <cell r="D9" t="str">
            <v>081-0216</v>
          </cell>
          <cell r="E9" t="str">
            <v>河東郡鹿追町北5線11-1</v>
          </cell>
          <cell r="F9" t="str">
            <v>代表
山岸　宏</v>
          </cell>
          <cell r="G9" t="str">
            <v>0156-66-2888</v>
          </cell>
          <cell r="H9" t="str">
            <v xml:space="preserve"> </v>
          </cell>
          <cell r="I9" t="str">
            <v>レストラン</v>
          </cell>
          <cell r="J9" t="str">
            <v>レストラン</v>
          </cell>
          <cell r="K9" t="str">
            <v>H6.6</v>
          </cell>
          <cell r="M9">
            <v>2</v>
          </cell>
        </row>
        <row r="10">
          <cell r="B10">
            <v>7</v>
          </cell>
          <cell r="C10" t="str">
            <v>カントリーファーマーズ藤田牧場</v>
          </cell>
          <cell r="D10" t="str">
            <v>081-0341</v>
          </cell>
          <cell r="E10" t="str">
            <v>河東郡鹿追町瓜幕西28線26-5</v>
          </cell>
          <cell r="F10" t="str">
            <v>代表　藤田　均
（担当　藤田　大和）</v>
          </cell>
          <cell r="G10" t="str">
            <v>0156-67-2316
（090-9389-2794）</v>
          </cell>
          <cell r="H10" t="str">
            <v xml:space="preserve"> </v>
          </cell>
          <cell r="I10" t="str">
            <v>酪農業＋ファームイン体験型牧場</v>
          </cell>
          <cell r="J10" t="str">
            <v>酪農＋コテージキャンプ</v>
          </cell>
          <cell r="K10" t="str">
            <v>S12</v>
          </cell>
          <cell r="M10">
            <v>8</v>
          </cell>
        </row>
        <row r="11">
          <cell r="B11">
            <v>8</v>
          </cell>
          <cell r="C11" t="str">
            <v>株式会社　三井組</v>
          </cell>
          <cell r="D11" t="str">
            <v>081-0223</v>
          </cell>
          <cell r="E11" t="str">
            <v>河東郡鹿追町南町1丁目24番地</v>
          </cell>
          <cell r="F11" t="str">
            <v>三井　雅弘</v>
          </cell>
          <cell r="G11" t="str">
            <v>0156-66-2511</v>
          </cell>
          <cell r="I11" t="str">
            <v>総合建設業</v>
          </cell>
          <cell r="J11" t="str">
            <v>土木工事一式</v>
          </cell>
          <cell r="K11" t="str">
            <v>S32.5</v>
          </cell>
          <cell r="L11" t="str">
            <v>S42.5</v>
          </cell>
          <cell r="M11">
            <v>25</v>
          </cell>
        </row>
        <row r="12">
          <cell r="B12">
            <v>9</v>
          </cell>
          <cell r="C12" t="str">
            <v>高田牧場</v>
          </cell>
          <cell r="D12" t="str">
            <v>081-0228</v>
          </cell>
          <cell r="E12" t="str">
            <v>河東郡鹿追町美蔓西18線21番地1</v>
          </cell>
          <cell r="F12" t="str">
            <v>高田　泰輔</v>
          </cell>
          <cell r="G12" t="str">
            <v>090-1523-2804</v>
          </cell>
          <cell r="I12" t="str">
            <v>牧場</v>
          </cell>
          <cell r="J12" t="str">
            <v>酪農作業全般</v>
          </cell>
        </row>
        <row r="13">
          <cell r="B13">
            <v>10</v>
          </cell>
          <cell r="C13" t="str">
            <v>高塚栄一</v>
          </cell>
          <cell r="D13" t="str">
            <v>081-0346</v>
          </cell>
          <cell r="E13" t="str">
            <v>河東郡鹿追町東瓜幕西19線22-6</v>
          </cell>
          <cell r="F13" t="str">
            <v>高塚　栄一</v>
          </cell>
          <cell r="G13" t="str">
            <v>0156-67-2467</v>
          </cell>
          <cell r="I13" t="str">
            <v>牧場</v>
          </cell>
          <cell r="J13" t="str">
            <v>酪農作業全般</v>
          </cell>
        </row>
        <row r="14">
          <cell r="B14">
            <v>11</v>
          </cell>
          <cell r="C14" t="str">
            <v>とりもと調剤薬局</v>
          </cell>
          <cell r="D14" t="str">
            <v>081-0201</v>
          </cell>
          <cell r="E14" t="str">
            <v>河東郡鹿追町新町1-5</v>
          </cell>
          <cell r="F14" t="str">
            <v>鳥本</v>
          </cell>
          <cell r="G14" t="str">
            <v>0156-69-7780</v>
          </cell>
          <cell r="I14" t="str">
            <v>調剤薬局</v>
          </cell>
          <cell r="J14" t="str">
            <v>調剤薬局</v>
          </cell>
        </row>
        <row r="15">
          <cell r="B15">
            <v>12</v>
          </cell>
          <cell r="C15" t="str">
            <v>（有）健勝重建</v>
          </cell>
          <cell r="D15" t="str">
            <v>081-0216</v>
          </cell>
          <cell r="E15" t="str">
            <v>河東郡鹿追町鹿追北5線2番地23</v>
          </cell>
          <cell r="F15" t="str">
            <v>樋口</v>
          </cell>
          <cell r="G15" t="str">
            <v>0156-66-3508</v>
          </cell>
          <cell r="I15" t="str">
            <v>土木工事</v>
          </cell>
          <cell r="J15" t="str">
            <v>土木工事</v>
          </cell>
        </row>
        <row r="16">
          <cell r="B16">
            <v>13</v>
          </cell>
          <cell r="C16" t="str">
            <v>鳥せいチェーン　鹿追店</v>
          </cell>
          <cell r="D16" t="str">
            <v>081-0221</v>
          </cell>
          <cell r="E16" t="str">
            <v>河東郡鹿追町栄町1丁目63</v>
          </cell>
          <cell r="F16" t="str">
            <v>鈴木　健一</v>
          </cell>
          <cell r="G16" t="str">
            <v>0156-66-2989</v>
          </cell>
          <cell r="I16" t="str">
            <v>飲食店</v>
          </cell>
          <cell r="J16" t="str">
            <v>飲食店</v>
          </cell>
        </row>
        <row r="17">
          <cell r="B17">
            <v>14</v>
          </cell>
          <cell r="C17" t="str">
            <v>鹿追ハイヤー有限会社</v>
          </cell>
          <cell r="D17" t="str">
            <v>081-0201</v>
          </cell>
          <cell r="E17" t="str">
            <v>河東郡鹿追町新町2丁目24</v>
          </cell>
          <cell r="F17" t="str">
            <v>米澤</v>
          </cell>
          <cell r="G17" t="str">
            <v>0156-66-2525</v>
          </cell>
          <cell r="I17" t="str">
            <v>運輸業</v>
          </cell>
          <cell r="J17" t="str">
            <v>運輸業</v>
          </cell>
        </row>
        <row r="18">
          <cell r="B18">
            <v>15</v>
          </cell>
          <cell r="C18" t="str">
            <v xml:space="preserve">
然別湖畔温泉ホテル風水　</v>
          </cell>
          <cell r="D18" t="str">
            <v>081-0344</v>
          </cell>
          <cell r="E18" t="str">
            <v>河東郡鹿追町字然別湖畔</v>
          </cell>
          <cell r="F18" t="str">
            <v>水間</v>
          </cell>
          <cell r="G18" t="str">
            <v>0156-67-2211</v>
          </cell>
          <cell r="I18" t="str">
            <v>宿泊業</v>
          </cell>
          <cell r="J18" t="str">
            <v>宿泊業</v>
          </cell>
        </row>
        <row r="19">
          <cell r="B19">
            <v>16</v>
          </cell>
          <cell r="C19" t="str">
            <v>道の駅　しかおい直売会</v>
          </cell>
          <cell r="D19" t="str">
            <v>081-0222</v>
          </cell>
          <cell r="E19" t="str">
            <v>河東郡鹿追町東町3丁目2番地</v>
          </cell>
          <cell r="F19" t="str">
            <v>窪田</v>
          </cell>
          <cell r="G19" t="str">
            <v>0156-66-1125</v>
          </cell>
          <cell r="I19" t="str">
            <v>小売、飲食業</v>
          </cell>
          <cell r="J19" t="str">
            <v>小売、飲食業</v>
          </cell>
        </row>
        <row r="20">
          <cell r="B20">
            <v>17</v>
          </cell>
          <cell r="C20" t="str">
            <v>鈴蘭ビルサービス株式会社</v>
          </cell>
          <cell r="D20" t="str">
            <v>080-0312</v>
          </cell>
          <cell r="E20" t="str">
            <v>河東郡音更町南鈴蘭南2丁目4番地</v>
          </cell>
          <cell r="F20" t="str">
            <v>五十嵐</v>
          </cell>
          <cell r="G20" t="str">
            <v>0155-32-3800</v>
          </cell>
          <cell r="I20" t="str">
            <v>軽微、管理、清掃</v>
          </cell>
          <cell r="J20" t="str">
            <v>軽微、管理、清掃</v>
          </cell>
        </row>
        <row r="21">
          <cell r="B21">
            <v>18</v>
          </cell>
          <cell r="C21" t="str">
            <v>レストラン大草原の小さな家</v>
          </cell>
          <cell r="D21" t="str">
            <v>081-0216</v>
          </cell>
          <cell r="E21" t="str">
            <v>河東郡鹿追町鹿追北７線</v>
          </cell>
          <cell r="F21" t="str">
            <v>中野</v>
          </cell>
          <cell r="G21" t="str">
            <v>0156-66-2200</v>
          </cell>
          <cell r="I21" t="str">
            <v>飲食業</v>
          </cell>
          <cell r="J21" t="str">
            <v>飲食業</v>
          </cell>
        </row>
        <row r="22">
          <cell r="B22">
            <v>19</v>
          </cell>
          <cell r="C22" t="str">
            <v>セブンイレブン鹿追南町店</v>
          </cell>
          <cell r="D22" t="str">
            <v>081-0223</v>
          </cell>
          <cell r="E22" t="str">
            <v>河東郡鹿追町南町2丁目11番地</v>
          </cell>
          <cell r="F22" t="str">
            <v>村上</v>
          </cell>
          <cell r="G22" t="str">
            <v>0156-69-7800</v>
          </cell>
          <cell r="I22" t="str">
            <v>小売業</v>
          </cell>
          <cell r="J22" t="str">
            <v>小売業</v>
          </cell>
        </row>
        <row r="23">
          <cell r="B23">
            <v>20</v>
          </cell>
          <cell r="C23" t="str">
            <v>ほくでんサービス（株）帯広支店</v>
          </cell>
          <cell r="D23" t="str">
            <v>080-0015</v>
          </cell>
          <cell r="E23" t="str">
            <v>帯広市西5条南7丁目2番地1</v>
          </cell>
          <cell r="F23" t="str">
            <v>菊地</v>
          </cell>
          <cell r="G23" t="str">
            <v>0155-24-5163</v>
          </cell>
          <cell r="I23" t="str">
            <v>電気サービス業</v>
          </cell>
          <cell r="J23" t="str">
            <v>電気サービス業</v>
          </cell>
        </row>
        <row r="24">
          <cell r="B24">
            <v>21</v>
          </cell>
          <cell r="C24" t="str">
            <v>（農）西上経営組合</v>
          </cell>
          <cell r="D24" t="str">
            <v>081-0226</v>
          </cell>
          <cell r="E24" t="str">
            <v>河東郡鹿追町上幌内4線北2番地１</v>
          </cell>
          <cell r="F24" t="str">
            <v>菅原</v>
          </cell>
          <cell r="G24" t="str">
            <v>0156-66-3197</v>
          </cell>
          <cell r="I24" t="str">
            <v>農業</v>
          </cell>
          <cell r="J24" t="str">
            <v>農業</v>
          </cell>
        </row>
        <row r="25">
          <cell r="B25">
            <v>22</v>
          </cell>
          <cell r="C25" t="str">
            <v>有限会社おかもと鹿追</v>
          </cell>
          <cell r="D25" t="str">
            <v>081-0201</v>
          </cell>
          <cell r="E25" t="str">
            <v>河東郡鹿追町新町3丁目８</v>
          </cell>
          <cell r="F25" t="str">
            <v>岡本</v>
          </cell>
          <cell r="G25" t="str">
            <v>0156-66-2543</v>
          </cell>
          <cell r="I25" t="str">
            <v>配達</v>
          </cell>
          <cell r="J25" t="str">
            <v>配達</v>
          </cell>
        </row>
        <row r="26">
          <cell r="B26">
            <v>23</v>
          </cell>
          <cell r="C26" t="str">
            <v>（有）佐藤削業</v>
          </cell>
          <cell r="D26" t="str">
            <v>081-0227</v>
          </cell>
          <cell r="E26" t="str">
            <v>河東郡鹿追町幌内西22線24番地</v>
          </cell>
          <cell r="F26" t="str">
            <v>佐藤　毅</v>
          </cell>
          <cell r="G26" t="str">
            <v>0156-66-3139</v>
          </cell>
          <cell r="I26" t="str">
            <v>削蹄業</v>
          </cell>
          <cell r="J26" t="str">
            <v>削蹄業</v>
          </cell>
        </row>
        <row r="27">
          <cell r="B27">
            <v>24</v>
          </cell>
          <cell r="C27" t="str">
            <v>医療法人社団鹿追東町歯科医院</v>
          </cell>
          <cell r="D27" t="str">
            <v>081-0222</v>
          </cell>
          <cell r="E27" t="str">
            <v>河東郡鹿追町東町１丁目３０番地</v>
          </cell>
          <cell r="F27" t="str">
            <v>柴野　憲幸</v>
          </cell>
          <cell r="G27" t="str">
            <v>0156-67-7100</v>
          </cell>
          <cell r="I27" t="str">
            <v>歯科医院</v>
          </cell>
          <cell r="J27" t="str">
            <v>歯科医院</v>
          </cell>
          <cell r="K27" t="str">
            <v>H29.３</v>
          </cell>
          <cell r="M27">
            <v>3</v>
          </cell>
        </row>
        <row r="28">
          <cell r="B28">
            <v>25</v>
          </cell>
          <cell r="C28" t="str">
            <v>鹿追郵便局</v>
          </cell>
          <cell r="D28" t="str">
            <v>081-0221</v>
          </cell>
          <cell r="E28" t="str">
            <v>河東郡鹿追町栄町１丁目４番地</v>
          </cell>
          <cell r="F28" t="str">
            <v>及川</v>
          </cell>
          <cell r="G28" t="str">
            <v>080-9893-1083</v>
          </cell>
          <cell r="I28" t="str">
            <v>郵便</v>
          </cell>
          <cell r="J28" t="str">
            <v>郵便</v>
          </cell>
        </row>
        <row r="29">
          <cell r="B29">
            <v>26</v>
          </cell>
          <cell r="C29" t="str">
            <v>みやざわ循環器・内科クリニック</v>
          </cell>
          <cell r="D29" t="str">
            <v>081-0201</v>
          </cell>
          <cell r="E29" t="str">
            <v>河東郡鹿追町新町１丁目８番地１</v>
          </cell>
          <cell r="F29" t="str">
            <v>宮澤</v>
          </cell>
          <cell r="G29" t="str">
            <v>0156-66-1213</v>
          </cell>
          <cell r="I29" t="str">
            <v>医院</v>
          </cell>
          <cell r="J29" t="str">
            <v>医院</v>
          </cell>
        </row>
        <row r="30">
          <cell r="B30">
            <v>27</v>
          </cell>
          <cell r="C30" t="str">
            <v>太田農場</v>
          </cell>
          <cell r="D30" t="str">
            <v>081-0217</v>
          </cell>
          <cell r="E30" t="str">
            <v>河東郡鹿追町鹿追基線7番地</v>
          </cell>
          <cell r="F30" t="str">
            <v>太田　幸男</v>
          </cell>
          <cell r="G30" t="str">
            <v>090-3772-3834</v>
          </cell>
          <cell r="I30" t="str">
            <v>畜産業</v>
          </cell>
          <cell r="J30" t="str">
            <v>肉牛の飼育管理</v>
          </cell>
        </row>
        <row r="31">
          <cell r="B31">
            <v>28</v>
          </cell>
          <cell r="C31" t="str">
            <v>鹿追町役場（企画財政課）</v>
          </cell>
          <cell r="D31" t="str">
            <v>081-0292</v>
          </cell>
          <cell r="E31" t="str">
            <v>河東郡鹿追町東町１丁目１５番地１</v>
          </cell>
          <cell r="F31" t="str">
            <v>大西・塚田・森内</v>
          </cell>
          <cell r="G31" t="str">
            <v>0156-66-4032</v>
          </cell>
          <cell r="I31" t="str">
            <v>公務</v>
          </cell>
          <cell r="J31" t="str">
            <v>地域おこし協力隊員</v>
          </cell>
        </row>
        <row r="32">
          <cell r="B32">
            <v>29</v>
          </cell>
          <cell r="C32" t="str">
            <v>（株）マインファーム</v>
          </cell>
          <cell r="D32" t="str">
            <v>081-0341</v>
          </cell>
          <cell r="E32" t="str">
            <v>河東郡鹿追町瓜幕西30線20-15</v>
          </cell>
          <cell r="F32" t="str">
            <v>高野</v>
          </cell>
          <cell r="G32" t="str">
            <v>090-3390-2587</v>
          </cell>
          <cell r="I32" t="str">
            <v>農業</v>
          </cell>
          <cell r="J32" t="str">
            <v>苺の生産・出荷作業</v>
          </cell>
        </row>
        <row r="33">
          <cell r="B33">
            <v>30</v>
          </cell>
          <cell r="C33" t="str">
            <v>及川削蹄所</v>
          </cell>
          <cell r="D33" t="str">
            <v>081-0217</v>
          </cell>
          <cell r="E33" t="str">
            <v>河東郡鹿追町鹿追基線7番地３６</v>
          </cell>
          <cell r="F33" t="str">
            <v>及川</v>
          </cell>
          <cell r="G33" t="str">
            <v>090-8896-4913</v>
          </cell>
          <cell r="I33" t="str">
            <v>削蹄業</v>
          </cell>
          <cell r="J33" t="str">
            <v>削蹄業</v>
          </cell>
        </row>
        <row r="34">
          <cell r="B34">
            <v>31</v>
          </cell>
          <cell r="C34" t="str">
            <v>株式会社　ブラザーズファーム髙橋</v>
          </cell>
          <cell r="D34" t="str">
            <v>081-0346</v>
          </cell>
          <cell r="E34" t="str">
            <v>河東郡鹿追町東瓜幕西19線27番地47</v>
          </cell>
          <cell r="F34" t="str">
            <v>代表取締役
髙橋　宏輔</v>
          </cell>
          <cell r="G34" t="str">
            <v>0156-67-2039</v>
          </cell>
          <cell r="I34" t="str">
            <v>酪農業</v>
          </cell>
          <cell r="J34" t="str">
            <v>酪農業</v>
          </cell>
          <cell r="K34">
            <v>2015.1</v>
          </cell>
          <cell r="L34">
            <v>2014.12</v>
          </cell>
          <cell r="M34">
            <v>6</v>
          </cell>
        </row>
        <row r="35">
          <cell r="B35">
            <v>32</v>
          </cell>
          <cell r="C35" t="str">
            <v>（株）風景</v>
          </cell>
          <cell r="D35" t="str">
            <v>081-0346</v>
          </cell>
          <cell r="E35" t="str">
            <v>河東郡鹿追町東瓜幕西18線28番地26</v>
          </cell>
          <cell r="F35" t="str">
            <v>清水</v>
          </cell>
          <cell r="G35" t="str">
            <v>0156-67-2382</v>
          </cell>
          <cell r="I35" t="str">
            <v>飲食業</v>
          </cell>
          <cell r="J35" t="str">
            <v>飲食業</v>
          </cell>
        </row>
        <row r="36">
          <cell r="B36">
            <v>33</v>
          </cell>
          <cell r="C36" t="str">
            <v>株式会社　中野牧場</v>
          </cell>
          <cell r="D36" t="str">
            <v>081-0214</v>
          </cell>
          <cell r="E36" t="str">
            <v>河東郡鹿追町北鹿追北10線3番地55</v>
          </cell>
          <cell r="F36" t="str">
            <v>中野　景太</v>
          </cell>
          <cell r="G36" t="str">
            <v>0156-67-2780</v>
          </cell>
          <cell r="H36" t="str">
            <v>k.nakano@nakanofarm.com</v>
          </cell>
          <cell r="I36" t="str">
            <v>農業</v>
          </cell>
          <cell r="J36" t="str">
            <v>酪農作業</v>
          </cell>
          <cell r="K36" t="str">
            <v>Ｓ27.1</v>
          </cell>
          <cell r="L36" t="str">
            <v>Ｈ21.1</v>
          </cell>
          <cell r="M36">
            <v>11</v>
          </cell>
        </row>
        <row r="37">
          <cell r="B37">
            <v>34</v>
          </cell>
          <cell r="C37" t="str">
            <v>有限会社　谷電気商会</v>
          </cell>
          <cell r="D37" t="str">
            <v>081-0221</v>
          </cell>
          <cell r="E37" t="str">
            <v>河東郡鹿追町栄町2丁目8番地</v>
          </cell>
          <cell r="F37" t="str">
            <v>専務取締役　谷　真一</v>
          </cell>
          <cell r="G37" t="str">
            <v>0156-66-2116</v>
          </cell>
          <cell r="H37" t="str">
            <v>tani_den@f6dion.ne.jp</v>
          </cell>
          <cell r="I37" t="str">
            <v>電気工事</v>
          </cell>
          <cell r="J37" t="str">
            <v>一般内線業務</v>
          </cell>
          <cell r="K37" t="str">
            <v>Ｓ39.4</v>
          </cell>
          <cell r="M37">
            <v>5</v>
          </cell>
        </row>
        <row r="38">
          <cell r="B38">
            <v>35</v>
          </cell>
          <cell r="C38" t="str">
            <v>鹿追綜合警備保障有限会社</v>
          </cell>
          <cell r="D38" t="str">
            <v>081-0201</v>
          </cell>
          <cell r="E38" t="str">
            <v>河東郡鹿追町新町2丁目25番地</v>
          </cell>
          <cell r="F38" t="str">
            <v>上山</v>
          </cell>
          <cell r="G38" t="str">
            <v>0156-66-2439</v>
          </cell>
          <cell r="I38" t="str">
            <v>警備</v>
          </cell>
          <cell r="J38" t="str">
            <v>施設警備</v>
          </cell>
        </row>
        <row r="39">
          <cell r="B39">
            <v>36</v>
          </cell>
          <cell r="C39" t="str">
            <v>（株）鹿追貨物自動車</v>
          </cell>
          <cell r="D39" t="str">
            <v>081-0213</v>
          </cell>
          <cell r="E39" t="str">
            <v>河東郡鹿追町西町3丁目5番地</v>
          </cell>
          <cell r="F39" t="str">
            <v>市川</v>
          </cell>
          <cell r="G39" t="str">
            <v>0156-66-2415</v>
          </cell>
          <cell r="I39" t="str">
            <v>運輸業</v>
          </cell>
          <cell r="J39" t="str">
            <v>運輸業</v>
          </cell>
        </row>
        <row r="40">
          <cell r="B40">
            <v>37</v>
          </cell>
          <cell r="C40" t="str">
            <v>パティスリー　ロク</v>
          </cell>
          <cell r="D40" t="str">
            <v>081-0204</v>
          </cell>
          <cell r="E40" t="str">
            <v>河東郡鹿追町笹川北7線11番地3</v>
          </cell>
          <cell r="F40" t="str">
            <v>中野</v>
          </cell>
          <cell r="G40" t="str">
            <v>0156-66-4666</v>
          </cell>
          <cell r="I40" t="str">
            <v>製造業、飲食サービス業</v>
          </cell>
          <cell r="J40" t="str">
            <v>製造業、飲食サービス業</v>
          </cell>
        </row>
        <row r="41">
          <cell r="B41">
            <v>38</v>
          </cell>
          <cell r="C41" t="str">
            <v>（有）Ｔ・Ｔ・Ｋ</v>
          </cell>
          <cell r="D41" t="str">
            <v>081-0213</v>
          </cell>
          <cell r="E41" t="str">
            <v>河東郡鹿追町西町3丁目3番地</v>
          </cell>
          <cell r="F41" t="str">
            <v>小森</v>
          </cell>
          <cell r="G41" t="str">
            <v>0156-66-7883</v>
          </cell>
          <cell r="I41" t="str">
            <v>運輸業</v>
          </cell>
          <cell r="J41" t="str">
            <v>運輸業</v>
          </cell>
        </row>
        <row r="42">
          <cell r="B42">
            <v>39</v>
          </cell>
          <cell r="C42" t="str">
            <v>株式会社カンキョウ鹿追支店</v>
          </cell>
          <cell r="D42" t="str">
            <v>081-0201</v>
          </cell>
          <cell r="E42" t="str">
            <v>河東郡鹿追町新町1丁目8番地1</v>
          </cell>
          <cell r="F42" t="str">
            <v>宮澤</v>
          </cell>
          <cell r="G42" t="str">
            <v>0156-661213</v>
          </cell>
          <cell r="I42" t="str">
            <v>サービス業</v>
          </cell>
          <cell r="J42" t="str">
            <v>一般廃棄物・産業廃棄物収集運搬</v>
          </cell>
        </row>
        <row r="43">
          <cell r="B43">
            <v>40</v>
          </cell>
          <cell r="C43" t="str">
            <v>野口興業</v>
          </cell>
          <cell r="D43" t="str">
            <v>081-0202</v>
          </cell>
          <cell r="E43" t="str">
            <v>河東郡鹿追町北町1丁目</v>
          </cell>
          <cell r="F43" t="str">
            <v>野口</v>
          </cell>
          <cell r="G43" t="str">
            <v>080-5599-0659</v>
          </cell>
          <cell r="I43" t="str">
            <v>造林・造材</v>
          </cell>
          <cell r="J43" t="str">
            <v>造林・造材作業</v>
          </cell>
        </row>
        <row r="44">
          <cell r="B44">
            <v>41</v>
          </cell>
          <cell r="C44" t="str">
            <v>健康温水プールしかおい
（株式会社ニサカ鹿追事業所）</v>
          </cell>
          <cell r="D44" t="str">
            <v>081-0222</v>
          </cell>
          <cell r="E44" t="str">
            <v>河東郡鹿追町東町4丁目6番地2</v>
          </cell>
          <cell r="F44" t="str">
            <v>前田</v>
          </cell>
          <cell r="G44" t="str">
            <v>0156-66-1605</v>
          </cell>
          <cell r="I44" t="str">
            <v>サービス業</v>
          </cell>
          <cell r="J44" t="str">
            <v>プール</v>
          </cell>
          <cell r="K44">
            <v>1959.2</v>
          </cell>
          <cell r="L44">
            <v>1973.2</v>
          </cell>
          <cell r="M44">
            <v>9</v>
          </cell>
        </row>
        <row r="45">
          <cell r="B45">
            <v>42</v>
          </cell>
          <cell r="C45" t="str">
            <v>帯広開発建設部鹿追地域農業開発事業所</v>
          </cell>
          <cell r="D45" t="str">
            <v>081-0212</v>
          </cell>
          <cell r="E45" t="str">
            <v>河東郡鹿追町泉町１丁目</v>
          </cell>
          <cell r="F45" t="str">
            <v>児玉</v>
          </cell>
          <cell r="G45" t="str">
            <v>0156-66-2101</v>
          </cell>
          <cell r="I45" t="str">
            <v>官公庁</v>
          </cell>
        </row>
        <row r="46">
          <cell r="B46">
            <v>43</v>
          </cell>
          <cell r="C46" t="str">
            <v>株式会社　菅原牧場</v>
          </cell>
          <cell r="D46" t="str">
            <v>081-0227</v>
          </cell>
          <cell r="E46" t="str">
            <v>河東郡鹿追町幌内西25線32番地24</v>
          </cell>
          <cell r="F46" t="str">
            <v>宍戸　聖彬</v>
          </cell>
          <cell r="G46" t="str">
            <v>0156-66-1662</v>
          </cell>
          <cell r="I46" t="str">
            <v>酪農業</v>
          </cell>
          <cell r="J46" t="str">
            <v>牧場経営</v>
          </cell>
          <cell r="L46">
            <v>2016.1</v>
          </cell>
          <cell r="M46">
            <v>12</v>
          </cell>
        </row>
        <row r="47">
          <cell r="B47">
            <v>44</v>
          </cell>
          <cell r="C47" t="str">
            <v>大進生コン株式会社</v>
          </cell>
          <cell r="D47" t="str">
            <v>081-0202</v>
          </cell>
          <cell r="E47" t="str">
            <v>河東郡鹿追町北町1丁目10</v>
          </cell>
          <cell r="F47" t="str">
            <v>藤田</v>
          </cell>
          <cell r="G47" t="str">
            <v>0156-66-3131</v>
          </cell>
          <cell r="I47" t="str">
            <v>製造業</v>
          </cell>
          <cell r="J47" t="str">
            <v>生コンクリート製造業</v>
          </cell>
        </row>
        <row r="48">
          <cell r="B48">
            <v>45</v>
          </cell>
          <cell r="C48" t="str">
            <v>有限会社　佐々木自動車</v>
          </cell>
          <cell r="D48" t="str">
            <v>081-0213</v>
          </cell>
          <cell r="E48" t="str">
            <v>河東郡鹿追町西町3丁目10番地33</v>
          </cell>
          <cell r="F48" t="str">
            <v>佐々木</v>
          </cell>
          <cell r="G48" t="str">
            <v>0156-66-2547</v>
          </cell>
          <cell r="I48" t="str">
            <v>自動車整備業</v>
          </cell>
          <cell r="J48" t="str">
            <v>自動車整備</v>
          </cell>
        </row>
        <row r="49">
          <cell r="B49">
            <v>46</v>
          </cell>
          <cell r="C49" t="str">
            <v>有限会社　野村装具店</v>
          </cell>
          <cell r="D49" t="str">
            <v>081-0201</v>
          </cell>
          <cell r="E49" t="str">
            <v>河東郡鹿追町新町3丁目33番地</v>
          </cell>
          <cell r="F49" t="str">
            <v>野村</v>
          </cell>
          <cell r="G49" t="str">
            <v>0156-66-2155</v>
          </cell>
          <cell r="I49" t="str">
            <v>サービス業</v>
          </cell>
          <cell r="J49" t="str">
            <v>葬祭業、火葬場、
タイヤ修理</v>
          </cell>
        </row>
        <row r="50">
          <cell r="B50">
            <v>47</v>
          </cell>
          <cell r="C50" t="str">
            <v>居酒屋　新町</v>
          </cell>
          <cell r="D50" t="str">
            <v>081-0201</v>
          </cell>
          <cell r="E50" t="str">
            <v>河東郡鹿追町新町1丁目7番地</v>
          </cell>
          <cell r="G50" t="str">
            <v>0156-66-3656</v>
          </cell>
          <cell r="I50" t="str">
            <v>飲食業</v>
          </cell>
          <cell r="J50" t="str">
            <v>カウンター接客業務</v>
          </cell>
        </row>
        <row r="51">
          <cell r="B51">
            <v>48</v>
          </cell>
          <cell r="C51" t="str">
            <v>㈱十勝鹿追そば</v>
          </cell>
          <cell r="D51" t="str">
            <v>081-0213</v>
          </cell>
          <cell r="E51" t="str">
            <v>河東郡鹿追町鹿追北5線2番地23</v>
          </cell>
          <cell r="F51" t="str">
            <v>若松</v>
          </cell>
          <cell r="G51" t="str">
            <v>0156-66-3508</v>
          </cell>
          <cell r="I51" t="str">
            <v>飲食業</v>
          </cell>
          <cell r="J51" t="str">
            <v>そば屋のホールスタッフ</v>
          </cell>
        </row>
        <row r="52">
          <cell r="B52">
            <v>49</v>
          </cell>
          <cell r="C52" t="str">
            <v>平山旅館鹿追有限会社</v>
          </cell>
          <cell r="D52" t="str">
            <v>081-0221</v>
          </cell>
          <cell r="E52" t="str">
            <v>河東郡鹿追町栄町1丁目61-1</v>
          </cell>
          <cell r="F52" t="str">
            <v>平山</v>
          </cell>
          <cell r="G52" t="str">
            <v>0156-66-3611</v>
          </cell>
          <cell r="I52" t="str">
            <v>宿泊業</v>
          </cell>
          <cell r="J52" t="str">
            <v>清掃業務全般</v>
          </cell>
        </row>
        <row r="53">
          <cell r="B53">
            <v>50</v>
          </cell>
          <cell r="C53" t="str">
            <v>心喜一天</v>
          </cell>
          <cell r="D53" t="str">
            <v>081-0221</v>
          </cell>
          <cell r="E53" t="str">
            <v>河東郡鹿追町栄町2丁目</v>
          </cell>
          <cell r="F53" t="str">
            <v>大塚</v>
          </cell>
          <cell r="G53" t="str">
            <v>0156-66-1710</v>
          </cell>
          <cell r="I53" t="str">
            <v>飲食業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様式第８号（表面）"/>
      <sheetName val="様式第8号（裏面）"/>
      <sheetName val="【「取扱業務等の区分」の記入について】"/>
      <sheetName val="Sheet2"/>
      <sheetName val="Sheet3"/>
    </sheetNames>
    <sheetDataSet>
      <sheetData sheetId="0"/>
      <sheetData sheetId="1"/>
      <sheetData sheetId="2"/>
      <sheetData sheetId="3">
        <row r="1">
          <cell r="A1" t="str">
            <v>（紹介予定派遣）</v>
          </cell>
        </row>
        <row r="2">
          <cell r="A2" t="str">
            <v>芸能家</v>
          </cell>
        </row>
        <row r="3">
          <cell r="A3" t="str">
            <v>家政婦（夫）</v>
          </cell>
        </row>
        <row r="4">
          <cell r="A4" t="str">
            <v>配ぜん人</v>
          </cell>
        </row>
        <row r="5">
          <cell r="A5" t="str">
            <v>調理士</v>
          </cell>
        </row>
        <row r="6">
          <cell r="A6" t="str">
            <v>モデル</v>
          </cell>
        </row>
        <row r="7">
          <cell r="A7" t="str">
            <v>マネキン</v>
          </cell>
        </row>
        <row r="8">
          <cell r="A8" t="str">
            <v>技能実習生</v>
          </cell>
        </row>
        <row r="9">
          <cell r="A9" t="str">
            <v>医師</v>
          </cell>
        </row>
        <row r="10">
          <cell r="A10" t="str">
            <v>看護師</v>
          </cell>
        </row>
        <row r="11">
          <cell r="A11" t="str">
            <v>保育士</v>
          </cell>
        </row>
        <row r="12">
          <cell r="A12" t="str">
            <v>02法人・団体の役員</v>
          </cell>
        </row>
        <row r="13">
          <cell r="A13" t="str">
            <v>03法人・団体の管理職員</v>
          </cell>
        </row>
        <row r="14">
          <cell r="A14" t="str">
            <v>04その他の管理的職業</v>
          </cell>
        </row>
        <row r="15">
          <cell r="A15" t="str">
            <v>05研究者</v>
          </cell>
        </row>
        <row r="16">
          <cell r="A16" t="str">
            <v>06農林水産技術者</v>
          </cell>
        </row>
        <row r="17">
          <cell r="A17" t="str">
            <v>07開発技術者</v>
          </cell>
        </row>
        <row r="18">
          <cell r="A18" t="str">
            <v>08製造技術者</v>
          </cell>
        </row>
        <row r="19">
          <cell r="A19" t="str">
            <v>09建築・土木・測量技術者</v>
          </cell>
        </row>
        <row r="20">
          <cell r="A20" t="str">
            <v>10情報処理・通信技術者</v>
          </cell>
        </row>
        <row r="21">
          <cell r="A21" t="str">
            <v>11その他の技術者</v>
          </cell>
        </row>
        <row r="22">
          <cell r="A22" t="str">
            <v>12医師、歯科医師、獣医師、薬剤師</v>
          </cell>
        </row>
        <row r="23">
          <cell r="A23" t="str">
            <v>13保健師、助産師、看護師</v>
          </cell>
        </row>
        <row r="24">
          <cell r="A24" t="str">
            <v>14医療技術者</v>
          </cell>
        </row>
        <row r="25">
          <cell r="A25" t="str">
            <v>15その他の保健医療の職業</v>
          </cell>
        </row>
        <row r="26">
          <cell r="A26" t="str">
            <v>16社会福祉の専門的職業</v>
          </cell>
        </row>
        <row r="27">
          <cell r="A27" t="str">
            <v>17法務の職業</v>
          </cell>
        </row>
        <row r="28">
          <cell r="A28" t="str">
            <v>18経営・金融・保険の専門的職業</v>
          </cell>
        </row>
        <row r="29">
          <cell r="A29" t="str">
            <v>19教育の職業</v>
          </cell>
        </row>
        <row r="30">
          <cell r="A30" t="str">
            <v>20宗教家</v>
          </cell>
        </row>
        <row r="31">
          <cell r="A31" t="str">
            <v>21著述家、記者、編集者</v>
          </cell>
        </row>
        <row r="32">
          <cell r="A32" t="str">
            <v>22美術家、デザイナー、写真家、映像撮影者</v>
          </cell>
        </row>
        <row r="33">
          <cell r="A33" t="str">
            <v>23音楽家、舞台芸術家</v>
          </cell>
        </row>
        <row r="34">
          <cell r="A34" t="str">
            <v>24その他の専門的職業</v>
          </cell>
        </row>
        <row r="35">
          <cell r="A35" t="str">
            <v>25一般事務の職業</v>
          </cell>
        </row>
        <row r="36">
          <cell r="A36" t="str">
            <v>26会計事務の職業</v>
          </cell>
        </row>
        <row r="37">
          <cell r="A37" t="str">
            <v>27生産関連事務の職業</v>
          </cell>
        </row>
        <row r="38">
          <cell r="A38" t="str">
            <v>28営業・販売関連事務の職業</v>
          </cell>
        </row>
        <row r="39">
          <cell r="A39" t="str">
            <v>29外勤事務の職業</v>
          </cell>
        </row>
        <row r="40">
          <cell r="A40" t="str">
            <v>30運輸・郵便事務の職業</v>
          </cell>
        </row>
        <row r="41">
          <cell r="A41" t="str">
            <v>31事務用機器操作の職業</v>
          </cell>
        </row>
        <row r="42">
          <cell r="A42" t="str">
            <v>32商品販売の職業</v>
          </cell>
        </row>
        <row r="43">
          <cell r="A43" t="str">
            <v>33販売類似の職業</v>
          </cell>
        </row>
        <row r="44">
          <cell r="A44" t="str">
            <v>34営業の職業</v>
          </cell>
        </row>
        <row r="45">
          <cell r="A45" t="str">
            <v>35家庭生活支援サービスの職業</v>
          </cell>
        </row>
        <row r="46">
          <cell r="A46" t="str">
            <v>36介護サービスの職業</v>
          </cell>
        </row>
        <row r="47">
          <cell r="A47" t="str">
            <v>37保健医療サービスの職業</v>
          </cell>
        </row>
        <row r="48">
          <cell r="A48" t="str">
            <v>38生活衛生サービスの職業</v>
          </cell>
        </row>
        <row r="49">
          <cell r="A49" t="str">
            <v>39飲食物調理の職業</v>
          </cell>
        </row>
        <row r="50">
          <cell r="A50" t="str">
            <v>40接客・給仕の職業</v>
          </cell>
        </row>
        <row r="51">
          <cell r="A51" t="str">
            <v>41居住施設・ビル等の管理の職業</v>
          </cell>
        </row>
        <row r="52">
          <cell r="A52" t="str">
            <v>42その他のサービスの職業</v>
          </cell>
        </row>
        <row r="53">
          <cell r="A53" t="str">
            <v>45その他の保安の職業</v>
          </cell>
        </row>
        <row r="54">
          <cell r="A54" t="str">
            <v>46農業の職業</v>
          </cell>
        </row>
        <row r="55">
          <cell r="A55" t="str">
            <v>47林業の職業</v>
          </cell>
        </row>
        <row r="56">
          <cell r="A56" t="str">
            <v>48漁業の職業</v>
          </cell>
        </row>
        <row r="57">
          <cell r="A57" t="str">
            <v>49生産設備制御・監視の職業（金属材料製造、金属加工、金属溶接・溶断）</v>
          </cell>
        </row>
        <row r="58">
          <cell r="A58" t="str">
            <v>50生産設備制御・監視の職業（金属材料製造、金属加工、金属溶接・溶断を除く）</v>
          </cell>
        </row>
        <row r="59">
          <cell r="A59" t="str">
            <v>51生産設備制御・監視の職業（機械組立）</v>
          </cell>
        </row>
        <row r="60">
          <cell r="A60" t="str">
            <v>52金属材料製造、金属加工、金属溶接・溶断の職業</v>
          </cell>
        </row>
        <row r="61">
          <cell r="A61" t="str">
            <v>54製品製造・加工処理の職業（金属材料製造、金属加工、金属溶接・溶断を除く）</v>
          </cell>
        </row>
        <row r="62">
          <cell r="A62" t="str">
            <v>57機械組立の職業</v>
          </cell>
        </row>
        <row r="63">
          <cell r="A63" t="str">
            <v>60機械整備・修理の職業</v>
          </cell>
        </row>
        <row r="64">
          <cell r="A64" t="str">
            <v>61製品検査の職業（金属材料製造、金属加工、金属溶接・溶断）</v>
          </cell>
        </row>
        <row r="65">
          <cell r="A65" t="str">
            <v>62製品検査の職業（金属材料製造、金属加工、金属溶接・溶断を除く）</v>
          </cell>
        </row>
        <row r="66">
          <cell r="A66" t="str">
            <v>63機械検査の職業</v>
          </cell>
        </row>
        <row r="67">
          <cell r="A67" t="str">
            <v>64生産関連・生産類似の職業</v>
          </cell>
        </row>
        <row r="68">
          <cell r="A68" t="str">
            <v>65鉄道運転の職業</v>
          </cell>
        </row>
        <row r="69">
          <cell r="A69" t="str">
            <v>66自動車運転の職業</v>
          </cell>
        </row>
        <row r="70">
          <cell r="A70" t="str">
            <v>67船舶・航空機運転の職業</v>
          </cell>
        </row>
        <row r="71">
          <cell r="A71" t="str">
            <v>68その他の輸送の職業</v>
          </cell>
        </row>
        <row r="72">
          <cell r="A72" t="str">
            <v>69定置・建設機械運転の職業</v>
          </cell>
        </row>
        <row r="73">
          <cell r="A73" t="str">
            <v>70建設躯体工事の職業</v>
          </cell>
        </row>
        <row r="74">
          <cell r="A74" t="str">
            <v>71建設の職業（建設躯体工事の職業を除く）</v>
          </cell>
        </row>
        <row r="75">
          <cell r="A75" t="str">
            <v>72電気工事の職業</v>
          </cell>
        </row>
        <row r="76">
          <cell r="A76" t="str">
            <v>73土木の職業</v>
          </cell>
        </row>
        <row r="77">
          <cell r="A77" t="str">
            <v>74採掘の職業</v>
          </cell>
        </row>
        <row r="78">
          <cell r="A78" t="str">
            <v>75運搬の職業</v>
          </cell>
        </row>
        <row r="79">
          <cell r="A79" t="str">
            <v>76清掃の職業</v>
          </cell>
        </row>
        <row r="80">
          <cell r="A80" t="str">
            <v>77包装の職業</v>
          </cell>
        </row>
        <row r="81">
          <cell r="A81" t="str">
            <v>78その他の運搬・清掃・包装等の職業</v>
          </cell>
        </row>
      </sheetData>
      <sheetData sheetId="4">
        <row r="1">
          <cell r="A1" t="str">
            <v>アイルランド（ＩＲＬ）</v>
          </cell>
        </row>
        <row r="2">
          <cell r="A2" t="str">
            <v>アフガニスタン（ＡＦＧ）</v>
          </cell>
        </row>
        <row r="3">
          <cell r="A3" t="str">
            <v>アメリカ合衆国（ＵＳＡ）</v>
          </cell>
        </row>
        <row r="4">
          <cell r="A4" t="str">
            <v>アラブ首長国連邦（ＡＲＥ)</v>
          </cell>
        </row>
        <row r="5">
          <cell r="A5" t="str">
            <v>アルジェリア（ＤＺＡ）</v>
          </cell>
        </row>
        <row r="6">
          <cell r="A6" t="str">
            <v>アルゼンチン（ＡＲＧ）</v>
          </cell>
        </row>
        <row r="7">
          <cell r="A7" t="str">
            <v>アルバニア（ＡＬＢ）</v>
          </cell>
        </row>
        <row r="8">
          <cell r="A8" t="str">
            <v>アルメニア（ＡＲＭ）</v>
          </cell>
        </row>
        <row r="9">
          <cell r="A9" t="str">
            <v>イギリス（ＧＢＲ）</v>
          </cell>
        </row>
        <row r="10">
          <cell r="A10" t="str">
            <v>イスラエル（ＩＳＲ）</v>
          </cell>
        </row>
        <row r="11">
          <cell r="A11" t="str">
            <v>イタリア（ＩＴＡ）</v>
          </cell>
        </row>
        <row r="12">
          <cell r="A12" t="str">
            <v>イラク（ＩＲＱ）</v>
          </cell>
        </row>
        <row r="13">
          <cell r="A13" t="str">
            <v>イラン・イスラム共和国（ＩＲＮ)</v>
          </cell>
        </row>
        <row r="14">
          <cell r="A14" t="str">
            <v>インド（ＩＮＤ）</v>
          </cell>
        </row>
        <row r="15">
          <cell r="A15" t="str">
            <v>インドネシア（ＩＤＮ）</v>
          </cell>
        </row>
        <row r="16">
          <cell r="A16" t="str">
            <v>ウクライナ（ＵＫＲ）</v>
          </cell>
        </row>
        <row r="17">
          <cell r="A17" t="str">
            <v>ウズベキスタン（ＵＺＢ）</v>
          </cell>
        </row>
        <row r="18">
          <cell r="A18" t="str">
            <v>ウルグアイ（ＵＲＹ）</v>
          </cell>
        </row>
        <row r="19">
          <cell r="A19" t="str">
            <v>エクアドル（ＥＣＵ）</v>
          </cell>
        </row>
        <row r="20">
          <cell r="A20" t="str">
            <v>エジプト（ＥＧＹ）</v>
          </cell>
        </row>
        <row r="21">
          <cell r="A21" t="str">
            <v>エストニア（ＥＳＴ）</v>
          </cell>
        </row>
        <row r="22">
          <cell r="A22" t="str">
            <v>エチオピア（ＥＴＨ）</v>
          </cell>
        </row>
        <row r="23">
          <cell r="A23" t="str">
            <v>オーストラリア（ＡＵＳ）</v>
          </cell>
        </row>
        <row r="24">
          <cell r="A24" t="str">
            <v>オーストリア（ＡＵＴ）</v>
          </cell>
        </row>
        <row r="25">
          <cell r="A25" t="str">
            <v>オランダ（ＮＬＤ）</v>
          </cell>
        </row>
        <row r="26">
          <cell r="A26" t="str">
            <v>カナダ（ＣＡＮ）</v>
          </cell>
        </row>
        <row r="27">
          <cell r="A27" t="str">
            <v>カメルーン（ＣＭＲ）</v>
          </cell>
        </row>
        <row r="28">
          <cell r="A28" t="str">
            <v>ガンビア（ＧＮＢ）</v>
          </cell>
        </row>
        <row r="29">
          <cell r="A29" t="str">
            <v>カンボジア（ＫＨＭ）</v>
          </cell>
        </row>
        <row r="30">
          <cell r="A30" t="str">
            <v>ギニア（ＧＩＮ）</v>
          </cell>
        </row>
        <row r="31">
          <cell r="A31" t="str">
            <v>キプロス（ＣＹＰ）</v>
          </cell>
        </row>
        <row r="32">
          <cell r="A32" t="str">
            <v>キューバ（ＣＵＢ）</v>
          </cell>
        </row>
        <row r="33">
          <cell r="A33" t="str">
            <v>ギリシャ（ＧＲＣ）</v>
          </cell>
        </row>
        <row r="34">
          <cell r="A34" t="str">
            <v>クウェート（ＫＷＴ）</v>
          </cell>
        </row>
        <row r="35">
          <cell r="A35" t="str">
            <v>クロアチア（ＨＲＶ）</v>
          </cell>
        </row>
        <row r="36">
          <cell r="A36" t="str">
            <v>ケニア（ＫＥＮ）</v>
          </cell>
        </row>
        <row r="37">
          <cell r="A37" t="str">
            <v>コートジボワール（ＣＩＶ）</v>
          </cell>
        </row>
        <row r="38">
          <cell r="A38" t="str">
            <v>コロンビア（ＣＯＬ）</v>
          </cell>
        </row>
        <row r="39">
          <cell r="A39" t="str">
            <v>コンゴ共和国（ＣＯＤ）</v>
          </cell>
        </row>
        <row r="40">
          <cell r="A40" t="str">
            <v>コンゴ民主共和国（ＣＯＤ）</v>
          </cell>
        </row>
        <row r="41">
          <cell r="A41" t="str">
            <v>サウジアラビア（ＳＡＵ）</v>
          </cell>
        </row>
        <row r="42">
          <cell r="A42" t="str">
            <v>ジャマイカ（ＪＡＭ）</v>
          </cell>
        </row>
        <row r="43">
          <cell r="A43" t="str">
            <v>シリア・アラブ共和国（ＳＹＲ）</v>
          </cell>
        </row>
        <row r="44">
          <cell r="A44" t="str">
            <v>シンガポール（ＳＧＰ）</v>
          </cell>
        </row>
        <row r="45">
          <cell r="A45" t="str">
            <v>ジンバブエ（ＺＷＥ）</v>
          </cell>
        </row>
        <row r="46">
          <cell r="A46" t="str">
            <v>スイス（ＣＨＥ）</v>
          </cell>
        </row>
        <row r="47">
          <cell r="A47" t="str">
            <v>スウェーデン（ＳＷＥ）</v>
          </cell>
        </row>
        <row r="48">
          <cell r="A48" t="str">
            <v>スーダン（ＳＤＮ）</v>
          </cell>
        </row>
        <row r="49">
          <cell r="A49" t="str">
            <v>スペイン（ＥＳＰ）</v>
          </cell>
        </row>
        <row r="50">
          <cell r="A50" t="str">
            <v>スリランカ（ＬＫＡ）</v>
          </cell>
        </row>
        <row r="51">
          <cell r="A51" t="str">
            <v>スロバキア（ＳＶＫ）</v>
          </cell>
        </row>
        <row r="52">
          <cell r="A52" t="str">
            <v>スロベニア（ＳＶＮ）</v>
          </cell>
        </row>
        <row r="53">
          <cell r="A53" t="str">
            <v>ソマリア（ＳＯＭ）</v>
          </cell>
        </row>
        <row r="54">
          <cell r="A54" t="str">
            <v>タイ（ＴＨＡ）</v>
          </cell>
        </row>
        <row r="55">
          <cell r="A55" t="str">
            <v>大韓民国（ＫＯＲ）</v>
          </cell>
        </row>
        <row r="56">
          <cell r="A56" t="str">
            <v>台湾（中華民国）（ＴＷＮ）</v>
          </cell>
        </row>
        <row r="57">
          <cell r="A57" t="str">
            <v>中華人民共和国（ＣＨＮ）</v>
          </cell>
        </row>
        <row r="58">
          <cell r="A58" t="str">
            <v>チリ（ＣＨＬ）</v>
          </cell>
        </row>
        <row r="59">
          <cell r="A59" t="str">
            <v>デンマーク（ＤＮＫ）</v>
          </cell>
        </row>
        <row r="60">
          <cell r="A60" t="str">
            <v>ドイツ（ＤＥＵ）</v>
          </cell>
        </row>
        <row r="61">
          <cell r="A61" t="str">
            <v>ドミニカ共和国（ＤＯＭ)</v>
          </cell>
        </row>
        <row r="62">
          <cell r="A62" t="str">
            <v>ドミニカ国（ＤＭＡ）</v>
          </cell>
        </row>
        <row r="63">
          <cell r="A63" t="str">
            <v>トルコ（ＴＵＲ）</v>
          </cell>
        </row>
        <row r="64">
          <cell r="A64" t="str">
            <v>トンガ（ＴＯＮ）</v>
          </cell>
        </row>
        <row r="65">
          <cell r="A65" t="str">
            <v>ナイジェリア（ＮＧＡ）</v>
          </cell>
        </row>
        <row r="66">
          <cell r="A66" t="str">
            <v>ニュージーランド（ＮＺＬ）</v>
          </cell>
        </row>
        <row r="67">
          <cell r="A67" t="str">
            <v>ネパール（ＮＰＬ）</v>
          </cell>
        </row>
        <row r="68">
          <cell r="A68" t="str">
            <v>ノルウェー（ＮＯＲ）</v>
          </cell>
        </row>
        <row r="69">
          <cell r="A69" t="str">
            <v>バーレーン（ＢＨＲ）</v>
          </cell>
        </row>
        <row r="70">
          <cell r="A70" t="str">
            <v>パキスタン（ＰＡＫ）</v>
          </cell>
        </row>
        <row r="71">
          <cell r="A71" t="str">
            <v>パナマ（ＰＡＮ）</v>
          </cell>
        </row>
        <row r="72">
          <cell r="A72" t="str">
            <v>パプアニューギニア（ＰＮＧ）</v>
          </cell>
        </row>
        <row r="73">
          <cell r="A73" t="str">
            <v>パラオ（ＰＬＷ）</v>
          </cell>
        </row>
        <row r="74">
          <cell r="A74" t="str">
            <v>パラグアイ（ＰＲＹ）</v>
          </cell>
        </row>
        <row r="75">
          <cell r="A75" t="str">
            <v>ハンガリー（ＨＵＮ）</v>
          </cell>
        </row>
        <row r="76">
          <cell r="A76" t="str">
            <v>バングラデシュ（ＢＧＤ）</v>
          </cell>
        </row>
        <row r="77">
          <cell r="A77" t="str">
            <v>東ティモール（ＴＬＳ）</v>
          </cell>
        </row>
        <row r="78">
          <cell r="A78" t="str">
            <v>フィリピン（ＰＨＬ）</v>
          </cell>
        </row>
        <row r="79">
          <cell r="A79" t="str">
            <v>フィンランド（ＦＩＮ）</v>
          </cell>
        </row>
        <row r="80">
          <cell r="A80" t="str">
            <v>プエルトリコ（ＰＲＩ）</v>
          </cell>
        </row>
        <row r="81">
          <cell r="A81" t="str">
            <v>ブラジル（ＢＲＡ）</v>
          </cell>
        </row>
        <row r="82">
          <cell r="A82" t="str">
            <v>フランス（ＦＲＡ）</v>
          </cell>
        </row>
        <row r="83">
          <cell r="A83" t="str">
            <v>ブルガリア（ＢＧＲ）</v>
          </cell>
        </row>
        <row r="84">
          <cell r="A84" t="str">
            <v>ベトナム（ＶＮＭ）</v>
          </cell>
        </row>
        <row r="85">
          <cell r="A85" t="str">
            <v>ペルー（ＰＥＲ）</v>
          </cell>
        </row>
        <row r="86">
          <cell r="A86" t="str">
            <v>ベルギー（ＢＥＬ）</v>
          </cell>
        </row>
        <row r="87">
          <cell r="A87" t="str">
            <v>ポーランド（ＰＯＬ）</v>
          </cell>
        </row>
        <row r="88">
          <cell r="A88" t="str">
            <v>ポルトガル（ＰＲＴ）</v>
          </cell>
        </row>
        <row r="89">
          <cell r="A89" t="str">
            <v>香港（ＨＫＧ）</v>
          </cell>
        </row>
        <row r="90">
          <cell r="A90" t="str">
            <v>マカオ（ＭＡＣ）</v>
          </cell>
        </row>
        <row r="91">
          <cell r="A91" t="str">
            <v>マレーシア（ＭＹＳ）</v>
          </cell>
        </row>
        <row r="92">
          <cell r="A92" t="str">
            <v>南アフリカ（ＺＡＦ）</v>
          </cell>
        </row>
        <row r="93">
          <cell r="A93" t="str">
            <v>南スーダン（ＳＳＤ）</v>
          </cell>
        </row>
        <row r="94">
          <cell r="A94" t="str">
            <v>ミャンマー（ＭＭＲ）</v>
          </cell>
        </row>
        <row r="95">
          <cell r="A95" t="str">
            <v>メキシコ（ＭＥＸ）</v>
          </cell>
        </row>
        <row r="96">
          <cell r="A96" t="str">
            <v>モンゴル（ＭＨＧ）</v>
          </cell>
        </row>
        <row r="97">
          <cell r="A97" t="str">
            <v>ラオス（ＬＡＯ）</v>
          </cell>
        </row>
        <row r="98">
          <cell r="A98" t="str">
            <v>リビア（ＬＢＹ）</v>
          </cell>
        </row>
        <row r="99">
          <cell r="A99" t="str">
            <v>ルーマニア（ＲＯＵ）</v>
          </cell>
        </row>
        <row r="100">
          <cell r="A100" t="str">
            <v>ロシア（ＲＵＳ）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登録事業所管理簿"/>
      <sheetName val="求人管理簿 "/>
    </sheetNames>
    <sheetDataSet>
      <sheetData sheetId="0">
        <row r="4">
          <cell r="B4">
            <v>1</v>
          </cell>
          <cell r="C4" t="str">
            <v>鹿追町国民健康保険病院</v>
          </cell>
          <cell r="D4" t="str">
            <v>081-0295</v>
          </cell>
          <cell r="E4" t="str">
            <v>河東郡鹿追町東町1-38</v>
          </cell>
          <cell r="F4" t="str">
            <v>事務長　菊池　光浩</v>
          </cell>
          <cell r="G4" t="str">
            <v>0156-66-2031</v>
          </cell>
          <cell r="H4" t="str">
            <v>byouin@town.shikaoi.lg.jp</v>
          </cell>
          <cell r="I4" t="str">
            <v>医療職</v>
          </cell>
          <cell r="J4" t="str">
            <v>医療提供</v>
          </cell>
          <cell r="K4" t="str">
            <v>S23.11</v>
          </cell>
          <cell r="L4" t="str">
            <v>S23.11</v>
          </cell>
          <cell r="M4">
            <v>50</v>
          </cell>
          <cell r="O4">
            <v>42898</v>
          </cell>
        </row>
        <row r="5">
          <cell r="B5">
            <v>2</v>
          </cell>
          <cell r="C5" t="str">
            <v>上村政浩(かみむら　まさひろ)</v>
          </cell>
          <cell r="D5" t="str">
            <v>081-0218</v>
          </cell>
          <cell r="E5" t="str">
            <v>河東郡鹿追町上然別西9-13-14</v>
          </cell>
          <cell r="F5" t="str">
            <v>上村　政浩</v>
          </cell>
          <cell r="G5" t="str">
            <v>090-9084-3132</v>
          </cell>
          <cell r="H5" t="str">
            <v>camimura@asahi-net.email.ne.jp</v>
          </cell>
          <cell r="I5" t="str">
            <v>農業</v>
          </cell>
          <cell r="J5" t="str">
            <v>畑作</v>
          </cell>
          <cell r="K5" t="str">
            <v>S34.1</v>
          </cell>
          <cell r="L5" t="str">
            <v>H11.1</v>
          </cell>
          <cell r="M5">
            <v>4</v>
          </cell>
          <cell r="O5">
            <v>42914</v>
          </cell>
        </row>
        <row r="6">
          <cell r="B6">
            <v>3</v>
          </cell>
          <cell r="C6" t="str">
            <v>株式会社　鹿追ホットスプリングス
（かんの温泉）</v>
          </cell>
          <cell r="D6" t="str">
            <v>081-0220</v>
          </cell>
          <cell r="E6" t="str">
            <v>河東郡鹿追町字然別国有林145林班</v>
          </cell>
          <cell r="F6" t="str">
            <v>代表取締役
勝海　敏正</v>
          </cell>
          <cell r="G6" t="str">
            <v>050-5319-4068
（090-9758-8270）</v>
          </cell>
          <cell r="H6" t="str">
            <v>kannno@springs.jp.net</v>
          </cell>
          <cell r="I6" t="str">
            <v>旅館　公衆浴場</v>
          </cell>
          <cell r="J6" t="str">
            <v>温泉旅館の経営</v>
          </cell>
          <cell r="M6">
            <v>5</v>
          </cell>
          <cell r="O6">
            <v>7</v>
          </cell>
        </row>
        <row r="7">
          <cell r="B7">
            <v>4</v>
          </cell>
          <cell r="C7" t="str">
            <v>カモク堂</v>
          </cell>
          <cell r="D7" t="str">
            <v>081-0222</v>
          </cell>
          <cell r="E7" t="str">
            <v>河東郡鹿追町東町2丁目6番地60</v>
          </cell>
          <cell r="F7" t="str">
            <v>末永　收</v>
          </cell>
          <cell r="G7" t="str">
            <v>0156-66-2638</v>
          </cell>
          <cell r="H7" t="str">
            <v>suenaga@cameo.plala.or.jp</v>
          </cell>
          <cell r="I7" t="str">
            <v>パン製造販売</v>
          </cell>
          <cell r="J7" t="str">
            <v>パン等の製造販売</v>
          </cell>
          <cell r="K7" t="str">
            <v>H25.11</v>
          </cell>
          <cell r="L7">
            <v>2013.11</v>
          </cell>
          <cell r="M7">
            <v>5</v>
          </cell>
          <cell r="O7">
            <v>42922</v>
          </cell>
        </row>
        <row r="8">
          <cell r="B8">
            <v>5</v>
          </cell>
          <cell r="C8" t="str">
            <v>北海道拓殖バス　株式会社</v>
          </cell>
          <cell r="D8" t="str">
            <v>081-0201</v>
          </cell>
          <cell r="E8" t="str">
            <v>河東郡鹿追町新町3丁目55番地</v>
          </cell>
          <cell r="F8" t="str">
            <v>中木　雄三郎</v>
          </cell>
          <cell r="G8" t="str">
            <v>0155-31-8811</v>
          </cell>
          <cell r="H8" t="str">
            <v>info@takubus.com</v>
          </cell>
          <cell r="I8" t="str">
            <v>一般旅客自動車運送事業</v>
          </cell>
          <cell r="J8" t="str">
            <v>路線バス・貸切バスの運行</v>
          </cell>
          <cell r="K8" t="str">
            <v>S35.12</v>
          </cell>
          <cell r="L8" t="str">
            <v>S36.1</v>
          </cell>
          <cell r="M8">
            <v>133</v>
          </cell>
        </row>
        <row r="9">
          <cell r="B9">
            <v>6</v>
          </cell>
          <cell r="C9" t="str">
            <v>カントリーパパ</v>
          </cell>
          <cell r="D9" t="str">
            <v>081-0216</v>
          </cell>
          <cell r="E9" t="str">
            <v>河東郡鹿追町北5線11-1</v>
          </cell>
          <cell r="F9" t="str">
            <v>代表
山岸　宏</v>
          </cell>
          <cell r="G9" t="str">
            <v>0156-66-2888</v>
          </cell>
          <cell r="H9" t="str">
            <v xml:space="preserve"> </v>
          </cell>
          <cell r="I9" t="str">
            <v>レストラン</v>
          </cell>
          <cell r="J9" t="str">
            <v>レストラン</v>
          </cell>
          <cell r="K9" t="str">
            <v>H6.6</v>
          </cell>
          <cell r="M9">
            <v>2</v>
          </cell>
        </row>
        <row r="10">
          <cell r="B10">
            <v>7</v>
          </cell>
          <cell r="C10" t="str">
            <v>カントリーファーマーズ藤田牧場</v>
          </cell>
          <cell r="D10" t="str">
            <v>081-0341</v>
          </cell>
          <cell r="E10" t="str">
            <v>河東郡鹿追町瓜幕西28線26-5</v>
          </cell>
          <cell r="F10" t="str">
            <v>代表　藤田　均
（担当　藤田　大和）</v>
          </cell>
          <cell r="G10" t="str">
            <v>0156-67-2316
（090-9389-2794）</v>
          </cell>
          <cell r="H10" t="str">
            <v xml:space="preserve"> </v>
          </cell>
          <cell r="I10" t="str">
            <v>酪農業＋ファームイン体験型牧場</v>
          </cell>
          <cell r="J10" t="str">
            <v>酪農＋コテージキャンプ</v>
          </cell>
          <cell r="K10" t="str">
            <v>S12</v>
          </cell>
          <cell r="M10">
            <v>8</v>
          </cell>
        </row>
        <row r="11">
          <cell r="B11">
            <v>8</v>
          </cell>
          <cell r="C11" t="str">
            <v>株式会社　三井組</v>
          </cell>
          <cell r="D11" t="str">
            <v>081-0223</v>
          </cell>
          <cell r="E11" t="str">
            <v>河東郡鹿追町南町1丁目24番地</v>
          </cell>
          <cell r="F11" t="str">
            <v>三井　雅弘</v>
          </cell>
          <cell r="G11" t="str">
            <v>0156-66-2511</v>
          </cell>
          <cell r="I11" t="str">
            <v>総合建設業</v>
          </cell>
          <cell r="J11" t="str">
            <v>土木工事一式</v>
          </cell>
          <cell r="K11" t="str">
            <v>S32.5</v>
          </cell>
          <cell r="L11" t="str">
            <v>S42.5</v>
          </cell>
          <cell r="M11">
            <v>25</v>
          </cell>
        </row>
        <row r="12">
          <cell r="B12">
            <v>9</v>
          </cell>
          <cell r="C12" t="str">
            <v>高田牧場</v>
          </cell>
          <cell r="D12" t="str">
            <v>081-0228</v>
          </cell>
          <cell r="E12" t="str">
            <v>河東郡鹿追町美蔓西18線21番地1</v>
          </cell>
          <cell r="F12" t="str">
            <v>高田　泰輔</v>
          </cell>
          <cell r="G12" t="str">
            <v>090-1523-2804</v>
          </cell>
          <cell r="I12" t="str">
            <v>牧場</v>
          </cell>
          <cell r="J12" t="str">
            <v>酪農作業全般</v>
          </cell>
        </row>
        <row r="13">
          <cell r="B13">
            <v>10</v>
          </cell>
          <cell r="C13" t="str">
            <v>高塚栄一</v>
          </cell>
          <cell r="D13" t="str">
            <v>081-0346</v>
          </cell>
          <cell r="E13" t="str">
            <v>河東郡鹿追町東瓜幕西19線22-6</v>
          </cell>
          <cell r="F13" t="str">
            <v>高塚　栄一</v>
          </cell>
          <cell r="G13" t="str">
            <v>0156-67-2467</v>
          </cell>
          <cell r="I13" t="str">
            <v>牧場</v>
          </cell>
          <cell r="J13" t="str">
            <v>酪農作業全般</v>
          </cell>
        </row>
        <row r="14">
          <cell r="B14">
            <v>11</v>
          </cell>
          <cell r="C14" t="str">
            <v>とりもと調剤薬局</v>
          </cell>
          <cell r="D14" t="str">
            <v>081-0201</v>
          </cell>
          <cell r="E14" t="str">
            <v>河東郡鹿追町新町1-5</v>
          </cell>
          <cell r="F14" t="str">
            <v>鳥本</v>
          </cell>
          <cell r="G14" t="str">
            <v>0156-69-7780</v>
          </cell>
          <cell r="I14" t="str">
            <v>調剤薬局</v>
          </cell>
          <cell r="J14" t="str">
            <v>調剤薬局</v>
          </cell>
        </row>
        <row r="15">
          <cell r="B15">
            <v>12</v>
          </cell>
          <cell r="C15" t="str">
            <v>有限会社　健勝重建</v>
          </cell>
          <cell r="D15" t="str">
            <v>081-0216</v>
          </cell>
          <cell r="E15" t="str">
            <v>河東郡鹿追町鹿追北5線2番地23</v>
          </cell>
          <cell r="F15" t="str">
            <v>樋口</v>
          </cell>
          <cell r="G15" t="str">
            <v>0156-66-3508</v>
          </cell>
          <cell r="I15" t="str">
            <v>土木工事</v>
          </cell>
          <cell r="J15" t="str">
            <v>土木工事</v>
          </cell>
        </row>
        <row r="16">
          <cell r="B16">
            <v>13</v>
          </cell>
          <cell r="C16" t="str">
            <v>鳥せいチェーン　鹿追店</v>
          </cell>
          <cell r="D16" t="str">
            <v>081-0221</v>
          </cell>
          <cell r="E16" t="str">
            <v>河東郡鹿追町栄町1丁目63</v>
          </cell>
          <cell r="F16" t="str">
            <v>鈴木　健一</v>
          </cell>
          <cell r="G16" t="str">
            <v>0156-66-2989</v>
          </cell>
          <cell r="I16" t="str">
            <v>飲食店</v>
          </cell>
          <cell r="J16" t="str">
            <v>飲食店</v>
          </cell>
        </row>
        <row r="17">
          <cell r="B17">
            <v>14</v>
          </cell>
          <cell r="C17" t="str">
            <v>鹿追ハイヤー　有限会社</v>
          </cell>
          <cell r="D17" t="str">
            <v>081-0201</v>
          </cell>
          <cell r="E17" t="str">
            <v>河東郡鹿追町新町2丁目24</v>
          </cell>
          <cell r="F17" t="str">
            <v>米澤</v>
          </cell>
          <cell r="G17" t="str">
            <v>0156-66-2525</v>
          </cell>
          <cell r="I17" t="str">
            <v>運輸業</v>
          </cell>
          <cell r="J17" t="str">
            <v>運輸業</v>
          </cell>
        </row>
        <row r="18">
          <cell r="B18">
            <v>15</v>
          </cell>
          <cell r="C18" t="str">
            <v xml:space="preserve">
然別湖畔温泉ホテル風水　</v>
          </cell>
          <cell r="D18" t="str">
            <v>081-0344</v>
          </cell>
          <cell r="E18" t="str">
            <v>河東郡鹿追町字然別湖畔</v>
          </cell>
          <cell r="F18" t="str">
            <v>水間</v>
          </cell>
          <cell r="G18" t="str">
            <v>0156-67-2211</v>
          </cell>
          <cell r="I18" t="str">
            <v>宿泊業</v>
          </cell>
          <cell r="J18" t="str">
            <v>宿泊業</v>
          </cell>
        </row>
        <row r="19">
          <cell r="B19">
            <v>16</v>
          </cell>
          <cell r="C19" t="str">
            <v>道の駅　しかおい直売会</v>
          </cell>
          <cell r="D19" t="str">
            <v>081-0222</v>
          </cell>
          <cell r="E19" t="str">
            <v>河東郡鹿追町東町3丁目2番地</v>
          </cell>
          <cell r="F19" t="str">
            <v>窪田</v>
          </cell>
          <cell r="G19" t="str">
            <v>0156-66-1125</v>
          </cell>
          <cell r="I19" t="str">
            <v>小売、飲食業</v>
          </cell>
          <cell r="J19" t="str">
            <v>小売、飲食業</v>
          </cell>
        </row>
        <row r="20">
          <cell r="B20">
            <v>17</v>
          </cell>
          <cell r="C20" t="str">
            <v>鈴蘭ビルサービス　株式会社</v>
          </cell>
          <cell r="D20" t="str">
            <v>080-0312</v>
          </cell>
          <cell r="E20" t="str">
            <v>河東郡音更町南鈴蘭南2丁目4番地</v>
          </cell>
          <cell r="F20" t="str">
            <v>五十嵐</v>
          </cell>
          <cell r="G20" t="str">
            <v>0155-32-3800</v>
          </cell>
          <cell r="I20" t="str">
            <v>軽微、管理、清掃</v>
          </cell>
          <cell r="J20" t="str">
            <v>軽微、管理、清掃</v>
          </cell>
        </row>
        <row r="21">
          <cell r="B21">
            <v>18</v>
          </cell>
          <cell r="C21" t="str">
            <v>レストラン大草原の小さな家</v>
          </cell>
          <cell r="D21" t="str">
            <v>081-0216</v>
          </cell>
          <cell r="E21" t="str">
            <v>河東郡鹿追町鹿追北７線</v>
          </cell>
          <cell r="F21" t="str">
            <v>中野</v>
          </cell>
          <cell r="G21" t="str">
            <v>0156-66-2200</v>
          </cell>
          <cell r="I21" t="str">
            <v>飲食業</v>
          </cell>
          <cell r="J21" t="str">
            <v>飲食業</v>
          </cell>
        </row>
        <row r="22">
          <cell r="B22">
            <v>19</v>
          </cell>
          <cell r="C22" t="str">
            <v>セブンイレブン鹿追南町店</v>
          </cell>
          <cell r="D22" t="str">
            <v>081-0223</v>
          </cell>
          <cell r="E22" t="str">
            <v>河東郡鹿追町南町2丁目11番地</v>
          </cell>
          <cell r="F22" t="str">
            <v>村上</v>
          </cell>
          <cell r="G22" t="str">
            <v>0156-69-7800</v>
          </cell>
          <cell r="I22" t="str">
            <v>小売業</v>
          </cell>
          <cell r="J22" t="str">
            <v>小売業</v>
          </cell>
        </row>
        <row r="23">
          <cell r="B23">
            <v>20</v>
          </cell>
          <cell r="C23" t="str">
            <v>ほくでんサービス　株式会社　帯広支店</v>
          </cell>
          <cell r="D23" t="str">
            <v>080-0015</v>
          </cell>
          <cell r="E23" t="str">
            <v>帯広市西5条南7丁目2番地1</v>
          </cell>
          <cell r="F23" t="str">
            <v>菊地</v>
          </cell>
          <cell r="G23" t="str">
            <v>0155-24-5163</v>
          </cell>
          <cell r="I23" t="str">
            <v>電気サービス業</v>
          </cell>
          <cell r="J23" t="str">
            <v>電気サービス業</v>
          </cell>
        </row>
        <row r="24">
          <cell r="B24">
            <v>21</v>
          </cell>
          <cell r="C24" t="str">
            <v>農事組合法人　西上経営組合</v>
          </cell>
          <cell r="D24" t="str">
            <v>081-0226</v>
          </cell>
          <cell r="E24" t="str">
            <v>河東郡鹿追町上幌内4線北2番地１</v>
          </cell>
          <cell r="F24" t="str">
            <v>菅原</v>
          </cell>
          <cell r="G24" t="str">
            <v>0156-66-3197</v>
          </cell>
          <cell r="I24" t="str">
            <v>農業</v>
          </cell>
          <cell r="J24" t="str">
            <v>農業</v>
          </cell>
        </row>
        <row r="25">
          <cell r="B25">
            <v>22</v>
          </cell>
          <cell r="C25" t="str">
            <v>有限会社　おかもと鹿追</v>
          </cell>
          <cell r="D25" t="str">
            <v>081-0201</v>
          </cell>
          <cell r="E25" t="str">
            <v>河東郡鹿追町新町3丁目８</v>
          </cell>
          <cell r="F25" t="str">
            <v>岡本</v>
          </cell>
          <cell r="G25" t="str">
            <v>0156-66-2543</v>
          </cell>
          <cell r="I25" t="str">
            <v>配達</v>
          </cell>
          <cell r="J25" t="str">
            <v>配達</v>
          </cell>
        </row>
        <row r="26">
          <cell r="B26">
            <v>23</v>
          </cell>
          <cell r="C26" t="str">
            <v>有限会社　佐藤削業</v>
          </cell>
          <cell r="D26" t="str">
            <v>081-0227</v>
          </cell>
          <cell r="E26" t="str">
            <v>河東郡鹿追町幌内西22線24番地</v>
          </cell>
          <cell r="F26" t="str">
            <v>佐藤　毅</v>
          </cell>
          <cell r="G26" t="str">
            <v>0156-66-3139</v>
          </cell>
          <cell r="I26" t="str">
            <v>削蹄業</v>
          </cell>
          <cell r="J26" t="str">
            <v>削蹄業</v>
          </cell>
        </row>
        <row r="27">
          <cell r="B27">
            <v>24</v>
          </cell>
          <cell r="C27" t="str">
            <v>医療法人社団　鹿追東町歯科医院</v>
          </cell>
          <cell r="D27" t="str">
            <v>081-0222</v>
          </cell>
          <cell r="E27" t="str">
            <v>河東郡鹿追町東町１丁目３０番地</v>
          </cell>
          <cell r="F27" t="str">
            <v>柴野　憲幸</v>
          </cell>
          <cell r="G27" t="str">
            <v>0156-67-7100</v>
          </cell>
          <cell r="I27" t="str">
            <v>歯科医院</v>
          </cell>
          <cell r="J27" t="str">
            <v>歯科医院</v>
          </cell>
          <cell r="K27" t="str">
            <v>H29.３</v>
          </cell>
          <cell r="M27">
            <v>3</v>
          </cell>
        </row>
        <row r="28">
          <cell r="B28">
            <v>25</v>
          </cell>
          <cell r="C28" t="str">
            <v>鹿追郵便局</v>
          </cell>
          <cell r="D28" t="str">
            <v>081-0221</v>
          </cell>
          <cell r="E28" t="str">
            <v>河東郡鹿追町栄町１丁目４番地</v>
          </cell>
          <cell r="F28" t="str">
            <v>及川</v>
          </cell>
          <cell r="G28" t="str">
            <v>080-9893-1083</v>
          </cell>
          <cell r="I28" t="str">
            <v>郵便</v>
          </cell>
          <cell r="J28" t="str">
            <v>郵便</v>
          </cell>
        </row>
        <row r="29">
          <cell r="B29">
            <v>26</v>
          </cell>
          <cell r="C29" t="str">
            <v>みやざわ循環器・内科クリニック</v>
          </cell>
          <cell r="D29" t="str">
            <v>081-0201</v>
          </cell>
          <cell r="E29" t="str">
            <v>河東郡鹿追町新町１丁目８番地１</v>
          </cell>
          <cell r="F29" t="str">
            <v>宮澤</v>
          </cell>
          <cell r="G29" t="str">
            <v>0156-66-1213</v>
          </cell>
          <cell r="I29" t="str">
            <v>医院</v>
          </cell>
          <cell r="J29" t="str">
            <v>医院</v>
          </cell>
        </row>
        <row r="30">
          <cell r="B30">
            <v>27</v>
          </cell>
          <cell r="C30" t="str">
            <v>太田農場</v>
          </cell>
          <cell r="D30" t="str">
            <v>081-0217</v>
          </cell>
          <cell r="E30" t="str">
            <v>河東郡鹿追町鹿追基線7番地</v>
          </cell>
          <cell r="F30" t="str">
            <v>太田　幸男</v>
          </cell>
          <cell r="G30" t="str">
            <v>090-3772-3834</v>
          </cell>
          <cell r="I30" t="str">
            <v>畜産業</v>
          </cell>
          <cell r="J30" t="str">
            <v>肉牛の飼育管理</v>
          </cell>
        </row>
        <row r="31">
          <cell r="B31">
            <v>28</v>
          </cell>
          <cell r="C31" t="str">
            <v>鹿追町役場（企画課）</v>
          </cell>
          <cell r="D31" t="str">
            <v>081-0292</v>
          </cell>
          <cell r="E31" t="str">
            <v>河東郡鹿追町東町１丁目１５番地１</v>
          </cell>
          <cell r="F31" t="str">
            <v>迫田・松谷・山本</v>
          </cell>
          <cell r="G31" t="str">
            <v>0156-66-4032</v>
          </cell>
          <cell r="I31" t="str">
            <v>公務</v>
          </cell>
          <cell r="J31" t="str">
            <v>地域おこし協力隊員</v>
          </cell>
        </row>
        <row r="32">
          <cell r="B32">
            <v>29</v>
          </cell>
          <cell r="C32" t="str">
            <v>株式会社　マインファーム</v>
          </cell>
          <cell r="D32" t="str">
            <v>081-0341</v>
          </cell>
          <cell r="E32" t="str">
            <v>河東郡鹿追町瓜幕西30線20-15</v>
          </cell>
          <cell r="F32" t="str">
            <v>高野</v>
          </cell>
          <cell r="G32" t="str">
            <v>090-3390-2587</v>
          </cell>
          <cell r="I32" t="str">
            <v>農業</v>
          </cell>
          <cell r="J32" t="str">
            <v>苺の生産・出荷作業</v>
          </cell>
        </row>
        <row r="33">
          <cell r="B33">
            <v>30</v>
          </cell>
          <cell r="C33" t="str">
            <v>及川削蹄所</v>
          </cell>
          <cell r="D33" t="str">
            <v>081-0217</v>
          </cell>
          <cell r="E33" t="str">
            <v>河東郡鹿追町鹿追基線7番地３６</v>
          </cell>
          <cell r="F33" t="str">
            <v>及川</v>
          </cell>
          <cell r="G33" t="str">
            <v>090-8896-4913</v>
          </cell>
          <cell r="I33" t="str">
            <v>削蹄業</v>
          </cell>
          <cell r="J33" t="str">
            <v>削蹄業</v>
          </cell>
        </row>
        <row r="34">
          <cell r="B34">
            <v>31</v>
          </cell>
          <cell r="C34" t="str">
            <v>株式会社　ブラザーズファーム髙橋</v>
          </cell>
          <cell r="D34" t="str">
            <v>081-0346</v>
          </cell>
          <cell r="E34" t="str">
            <v>河東郡鹿追町東瓜幕西19線27番地47</v>
          </cell>
          <cell r="F34" t="str">
            <v>代表取締役
髙橋　宏輔</v>
          </cell>
          <cell r="G34" t="str">
            <v>0156-67-2039</v>
          </cell>
          <cell r="I34" t="str">
            <v>酪農業</v>
          </cell>
          <cell r="J34" t="str">
            <v>酪農業</v>
          </cell>
          <cell r="K34">
            <v>2015.1</v>
          </cell>
          <cell r="L34">
            <v>2014.12</v>
          </cell>
          <cell r="M34">
            <v>6</v>
          </cell>
        </row>
        <row r="35">
          <cell r="B35">
            <v>32</v>
          </cell>
          <cell r="C35" t="str">
            <v>株式会社　風景</v>
          </cell>
          <cell r="D35" t="str">
            <v>081-0346</v>
          </cell>
          <cell r="E35" t="str">
            <v>河東郡鹿追町東瓜幕西18線28番地26</v>
          </cell>
          <cell r="F35" t="str">
            <v>清水</v>
          </cell>
          <cell r="G35" t="str">
            <v>0156-67-2382</v>
          </cell>
          <cell r="I35" t="str">
            <v>飲食業</v>
          </cell>
          <cell r="J35" t="str">
            <v>飲食業</v>
          </cell>
        </row>
        <row r="36">
          <cell r="B36">
            <v>33</v>
          </cell>
          <cell r="C36" t="str">
            <v>株式会社　中野牧場</v>
          </cell>
          <cell r="D36" t="str">
            <v>081-0214</v>
          </cell>
          <cell r="E36" t="str">
            <v>河東郡鹿追町北鹿追北10線3番地55</v>
          </cell>
          <cell r="F36" t="str">
            <v>中野　景太</v>
          </cell>
          <cell r="G36" t="str">
            <v>0156-67-2780</v>
          </cell>
          <cell r="H36" t="str">
            <v>k.nakano@nakanofarm.com</v>
          </cell>
          <cell r="I36" t="str">
            <v>農業</v>
          </cell>
          <cell r="J36" t="str">
            <v>酪農作業</v>
          </cell>
          <cell r="K36" t="str">
            <v>Ｓ27.1</v>
          </cell>
          <cell r="L36" t="str">
            <v>Ｈ21.1</v>
          </cell>
          <cell r="M36">
            <v>11</v>
          </cell>
        </row>
        <row r="37">
          <cell r="B37">
            <v>34</v>
          </cell>
          <cell r="C37" t="str">
            <v>有限会社　谷電気商会</v>
          </cell>
          <cell r="D37" t="str">
            <v>081-0221</v>
          </cell>
          <cell r="E37" t="str">
            <v>河東郡鹿追町栄町2丁目8番地</v>
          </cell>
          <cell r="F37" t="str">
            <v>専務取締役　谷　真一</v>
          </cell>
          <cell r="G37" t="str">
            <v>0156-66-2116</v>
          </cell>
          <cell r="H37" t="str">
            <v>tani_den@f6dion.ne.jp</v>
          </cell>
          <cell r="I37" t="str">
            <v>電気工事</v>
          </cell>
          <cell r="J37" t="str">
            <v>一般内線業務</v>
          </cell>
          <cell r="K37" t="str">
            <v>Ｓ39.4</v>
          </cell>
          <cell r="M37">
            <v>5</v>
          </cell>
        </row>
        <row r="38">
          <cell r="B38">
            <v>35</v>
          </cell>
          <cell r="C38" t="str">
            <v>鹿追綜合警備保障　有限会社</v>
          </cell>
          <cell r="D38" t="str">
            <v>081-0201</v>
          </cell>
          <cell r="E38" t="str">
            <v>河東郡鹿追町新町2丁目25番地</v>
          </cell>
          <cell r="F38" t="str">
            <v>上山</v>
          </cell>
          <cell r="G38" t="str">
            <v>0156-66-2439</v>
          </cell>
          <cell r="I38" t="str">
            <v>警備</v>
          </cell>
          <cell r="J38" t="str">
            <v>施設警備</v>
          </cell>
        </row>
        <row r="39">
          <cell r="B39">
            <v>36</v>
          </cell>
          <cell r="C39" t="str">
            <v>株式会社　鹿追貨物自動車</v>
          </cell>
          <cell r="D39" t="str">
            <v>081-0213</v>
          </cell>
          <cell r="E39" t="str">
            <v>河東郡鹿追町西町3丁目5番地</v>
          </cell>
          <cell r="F39" t="str">
            <v>市川</v>
          </cell>
          <cell r="G39" t="str">
            <v>0156-66-2415</v>
          </cell>
          <cell r="I39" t="str">
            <v>運輸業</v>
          </cell>
          <cell r="J39" t="str">
            <v>運輸業</v>
          </cell>
        </row>
        <row r="40">
          <cell r="B40">
            <v>37</v>
          </cell>
          <cell r="C40" t="str">
            <v>パティスリー　ロク</v>
          </cell>
          <cell r="D40" t="str">
            <v>081-0204</v>
          </cell>
          <cell r="E40" t="str">
            <v>河東郡鹿追町笹川北7線11番地3</v>
          </cell>
          <cell r="F40" t="str">
            <v>中野</v>
          </cell>
          <cell r="G40" t="str">
            <v>0156-66-4666</v>
          </cell>
          <cell r="I40" t="str">
            <v>製造業、飲食サービス業</v>
          </cell>
          <cell r="J40" t="str">
            <v>製造業、飲食サービス業</v>
          </cell>
        </row>
        <row r="41">
          <cell r="B41">
            <v>38</v>
          </cell>
          <cell r="C41" t="str">
            <v>有限会社　Ｔ・Ｔ・Ｋ</v>
          </cell>
          <cell r="D41" t="str">
            <v>081-0213</v>
          </cell>
          <cell r="E41" t="str">
            <v>河東郡鹿追町西町3丁目3番地</v>
          </cell>
          <cell r="F41" t="str">
            <v>小森</v>
          </cell>
          <cell r="G41" t="str">
            <v>0156-66-7883</v>
          </cell>
          <cell r="I41" t="str">
            <v>運輸業</v>
          </cell>
          <cell r="J41" t="str">
            <v>運輸業</v>
          </cell>
        </row>
        <row r="42">
          <cell r="B42">
            <v>39</v>
          </cell>
          <cell r="C42" t="str">
            <v>株式会社　カンキョウ鹿追支店</v>
          </cell>
          <cell r="D42" t="str">
            <v>081-0201</v>
          </cell>
          <cell r="E42" t="str">
            <v>河東郡鹿追町新町1丁目8番地1</v>
          </cell>
          <cell r="F42" t="str">
            <v>宮澤</v>
          </cell>
          <cell r="G42" t="str">
            <v>0156-661213</v>
          </cell>
          <cell r="I42" t="str">
            <v>サービス業</v>
          </cell>
          <cell r="J42" t="str">
            <v>一般廃棄物・産業廃棄物収集運搬</v>
          </cell>
        </row>
        <row r="43">
          <cell r="B43">
            <v>40</v>
          </cell>
          <cell r="C43" t="str">
            <v>野口興業</v>
          </cell>
          <cell r="D43" t="str">
            <v>081-0202</v>
          </cell>
          <cell r="E43" t="str">
            <v>河東郡鹿追町北町1丁目</v>
          </cell>
          <cell r="F43" t="str">
            <v>野口</v>
          </cell>
          <cell r="G43" t="str">
            <v>080-5599-0659</v>
          </cell>
          <cell r="I43" t="str">
            <v>造林・造材</v>
          </cell>
          <cell r="J43" t="str">
            <v>造林・造材作業</v>
          </cell>
        </row>
        <row r="44">
          <cell r="B44">
            <v>41</v>
          </cell>
          <cell r="C44" t="str">
            <v>健康温水プールしかおい
（株式会社ニサカ鹿追事業所）</v>
          </cell>
          <cell r="D44" t="str">
            <v>081-0222</v>
          </cell>
          <cell r="E44" t="str">
            <v>河東郡鹿追町東町4丁目6番地2</v>
          </cell>
          <cell r="F44" t="str">
            <v>前田</v>
          </cell>
          <cell r="G44" t="str">
            <v>0156-66-1605</v>
          </cell>
          <cell r="I44" t="str">
            <v>サービス業</v>
          </cell>
          <cell r="J44" t="str">
            <v>プール</v>
          </cell>
          <cell r="K44">
            <v>1959.2</v>
          </cell>
          <cell r="L44">
            <v>1973.2</v>
          </cell>
          <cell r="M44">
            <v>9</v>
          </cell>
        </row>
        <row r="45">
          <cell r="B45">
            <v>42</v>
          </cell>
          <cell r="C45" t="str">
            <v>帯広開発建設部鹿追地域農業開発事業所</v>
          </cell>
          <cell r="D45" t="str">
            <v>081-0212</v>
          </cell>
          <cell r="E45" t="str">
            <v>河東郡鹿追町泉町１丁目</v>
          </cell>
          <cell r="F45" t="str">
            <v>児玉</v>
          </cell>
          <cell r="G45" t="str">
            <v>0156-66-2101</v>
          </cell>
          <cell r="I45" t="str">
            <v>官公庁</v>
          </cell>
        </row>
        <row r="46">
          <cell r="B46">
            <v>43</v>
          </cell>
          <cell r="C46" t="str">
            <v>株式会社　菅原牧場</v>
          </cell>
          <cell r="D46" t="str">
            <v>081-0227</v>
          </cell>
          <cell r="E46" t="str">
            <v>河東郡鹿追町幌内西25線32番地24</v>
          </cell>
          <cell r="F46" t="str">
            <v>宍戸　聖彬</v>
          </cell>
          <cell r="G46" t="str">
            <v>0156-66-1662</v>
          </cell>
          <cell r="I46" t="str">
            <v>酪農業</v>
          </cell>
          <cell r="J46" t="str">
            <v>牧場経営</v>
          </cell>
          <cell r="L46">
            <v>2016.1</v>
          </cell>
          <cell r="M46">
            <v>12</v>
          </cell>
        </row>
        <row r="47">
          <cell r="B47">
            <v>44</v>
          </cell>
          <cell r="C47" t="str">
            <v>大進生コン株式会社</v>
          </cell>
          <cell r="D47" t="str">
            <v>081-0202</v>
          </cell>
          <cell r="E47" t="str">
            <v>河東郡鹿追町北町1丁目10</v>
          </cell>
          <cell r="F47" t="str">
            <v>藤田</v>
          </cell>
          <cell r="G47" t="str">
            <v>0156-66-3131</v>
          </cell>
          <cell r="I47" t="str">
            <v>製造業</v>
          </cell>
          <cell r="J47" t="str">
            <v>生コンクリート製造業</v>
          </cell>
        </row>
        <row r="48">
          <cell r="B48">
            <v>45</v>
          </cell>
          <cell r="C48" t="str">
            <v>有限会社　佐々木自動車</v>
          </cell>
          <cell r="D48" t="str">
            <v>081-0213</v>
          </cell>
          <cell r="E48" t="str">
            <v>河東郡鹿追町西町3丁目10番地33</v>
          </cell>
          <cell r="F48" t="str">
            <v>佐々木</v>
          </cell>
          <cell r="G48" t="str">
            <v>0156-66-2547</v>
          </cell>
          <cell r="I48" t="str">
            <v>自動車整備業</v>
          </cell>
          <cell r="J48" t="str">
            <v>自動車整備</v>
          </cell>
        </row>
        <row r="49">
          <cell r="B49">
            <v>46</v>
          </cell>
          <cell r="C49" t="str">
            <v>有限会社　野村装具店</v>
          </cell>
          <cell r="D49" t="str">
            <v>081-0201</v>
          </cell>
          <cell r="E49" t="str">
            <v>河東郡鹿追町新町3丁目33番地</v>
          </cell>
          <cell r="F49" t="str">
            <v>野村</v>
          </cell>
          <cell r="G49" t="str">
            <v>0156-66-2155</v>
          </cell>
          <cell r="I49" t="str">
            <v>サービス業</v>
          </cell>
          <cell r="J49" t="str">
            <v>葬祭業、火葬場、
タイヤ修理</v>
          </cell>
        </row>
        <row r="50">
          <cell r="B50">
            <v>47</v>
          </cell>
          <cell r="C50" t="str">
            <v>居酒屋　新町</v>
          </cell>
          <cell r="D50" t="str">
            <v>081-0201</v>
          </cell>
          <cell r="E50" t="str">
            <v>河東郡鹿追町新町1丁目7番地</v>
          </cell>
          <cell r="G50" t="str">
            <v>0156-66-3656</v>
          </cell>
          <cell r="I50" t="str">
            <v>飲食業</v>
          </cell>
          <cell r="J50" t="str">
            <v>カウンター接客業務</v>
          </cell>
        </row>
        <row r="51">
          <cell r="B51">
            <v>48</v>
          </cell>
          <cell r="C51" t="str">
            <v>㈱十勝鹿追そば</v>
          </cell>
          <cell r="D51" t="str">
            <v>081-0213</v>
          </cell>
          <cell r="E51" t="str">
            <v>河東郡鹿追町鹿追北5線2番地23</v>
          </cell>
          <cell r="F51" t="str">
            <v>若松</v>
          </cell>
          <cell r="G51" t="str">
            <v>0156-66-3508</v>
          </cell>
          <cell r="I51" t="str">
            <v>飲食業</v>
          </cell>
          <cell r="J51" t="str">
            <v>そば屋のホールスタッフ</v>
          </cell>
        </row>
        <row r="52">
          <cell r="B52">
            <v>49</v>
          </cell>
          <cell r="C52" t="str">
            <v>平山旅館鹿追有限会社</v>
          </cell>
          <cell r="D52" t="str">
            <v>081-0221</v>
          </cell>
          <cell r="E52" t="str">
            <v>河東郡鹿追町栄町1丁目61-1</v>
          </cell>
          <cell r="F52" t="str">
            <v>平山</v>
          </cell>
          <cell r="G52" t="str">
            <v>0156-66-3611</v>
          </cell>
          <cell r="I52" t="str">
            <v>宿泊業</v>
          </cell>
          <cell r="J52" t="str">
            <v>清掃業務全般</v>
          </cell>
        </row>
        <row r="53">
          <cell r="B53">
            <v>50</v>
          </cell>
          <cell r="C53" t="str">
            <v>心喜一天</v>
          </cell>
          <cell r="D53" t="str">
            <v>081-0221</v>
          </cell>
          <cell r="E53" t="str">
            <v>河東郡鹿追町栄町2丁目</v>
          </cell>
          <cell r="F53" t="str">
            <v>大塚</v>
          </cell>
          <cell r="G53" t="str">
            <v>0156-66-1710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kikaku@town.shikaoi.lg.jp" TargetMode="External" /><Relationship Id="rId2" Type="http://schemas.openxmlformats.org/officeDocument/2006/relationships/hyperlink" Target="mailto:kikaku@town.shikaoi.lg.jp" TargetMode="External" /><Relationship Id="rId3" Type="http://schemas.openxmlformats.org/officeDocument/2006/relationships/hyperlink" Target="mailto:kikaku@town.shikaoi.lg.jp" TargetMode="External" /><Relationship Id="rId4" Type="http://schemas.openxmlformats.org/officeDocument/2006/relationships/hyperlink" Target="mailto:yuta.f@noa-bs.cojp" TargetMode="External" /><Relationship Id="rId5" Type="http://schemas.openxmlformats.org/officeDocument/2006/relationships/hyperlink" Target="mailto:mochizukih@enewill.com" TargetMode="External" /><Relationship Id="rId6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kikaku@town.shikaoi.lg.jp" TargetMode="External" /><Relationship Id="rId2" Type="http://schemas.openxmlformats.org/officeDocument/2006/relationships/hyperlink" Target="mailto:kikaku@town.shikaoi.lg.jp" TargetMode="External" /><Relationship Id="rId3" Type="http://schemas.openxmlformats.org/officeDocument/2006/relationships/hyperlink" Target="mailto:kikaku@town.shikaoi.lg.jp" TargetMode="External" /><Relationship Id="rId4" Type="http://schemas.openxmlformats.org/officeDocument/2006/relationships/hyperlink" Target="mailto:kikaku@town.shikaoi.lg.jp" TargetMode="External" /><Relationship Id="rId5" Type="http://schemas.openxmlformats.org/officeDocument/2006/relationships/hyperlink" Target="mailto:kikaku@town.shikaoi.lg.jp" TargetMode="External" /><Relationship Id="rId6" Type="http://schemas.openxmlformats.org/officeDocument/2006/relationships/hyperlink" Target="mailto:kikaku@town.shikaoi.lg.jp" TargetMode="External" /><Relationship Id="rId7" Type="http://schemas.openxmlformats.org/officeDocument/2006/relationships/hyperlink" Target="mailto:mochizukih@enewill.com" TargetMode="External" /><Relationship Id="rId8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hyperlink" Target="mailto:byouin@town.shikaoi.lg.jp" TargetMode="External" /><Relationship Id="rId2" Type="http://schemas.openxmlformats.org/officeDocument/2006/relationships/hyperlink" Target="mailto:camimura@asahi-net.email.ne.jp" TargetMode="External" /><Relationship Id="rId3" Type="http://schemas.openxmlformats.org/officeDocument/2006/relationships/hyperlink" Target="mailto:suenaga@cameo.plala.or.jp" TargetMode="External" /><Relationship Id="rId4" Type="http://schemas.openxmlformats.org/officeDocument/2006/relationships/hyperlink" Target="mailto:info@takubus.com" TargetMode="External" /><Relationship Id="rId5" Type="http://schemas.openxmlformats.org/officeDocument/2006/relationships/hyperlink" Target="mailto:tani_den@f6dion.ne.jp" TargetMode="External" /><Relationship Id="rId6" Type="http://schemas.openxmlformats.org/officeDocument/2006/relationships/hyperlink" Target="mailto:yuta.f@noa-bs.cojp" TargetMode="External" /><Relationship Id="rId7" Type="http://schemas.openxmlformats.org/officeDocument/2006/relationships/hyperlink" Target="mailto:mochizukih@enewill.com" TargetMode="External" /><Relationship Id="rId8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I228"/>
  <sheetViews>
    <sheetView view="pageBreakPreview" zoomScale="110" zoomScaleNormal="75" zoomScaleSheetLayoutView="110" workbookViewId="0">
      <pane xSplit="4" ySplit="4" topLeftCell="N220" activePane="bottomRight" state="frozen"/>
      <selection pane="topRight"/>
      <selection pane="bottomLeft"/>
      <selection pane="bottomRight" activeCell="S225" sqref="S225"/>
    </sheetView>
  </sheetViews>
  <sheetFormatPr defaultRowHeight="14.25"/>
  <cols>
    <col min="1" max="1" width="8.125" style="1" customWidth="1"/>
    <col min="2" max="2" width="8.125" style="2" customWidth="1"/>
    <col min="3" max="3" width="8.25" style="2" customWidth="1"/>
    <col min="4" max="4" width="30.25" style="2" customWidth="1"/>
    <col min="5" max="5" width="12.25" style="1" customWidth="1"/>
    <col min="6" max="6" width="34" style="1" customWidth="1"/>
    <col min="7" max="7" width="23.25" style="1" customWidth="1"/>
    <col min="8" max="8" width="18.75" style="3" customWidth="1"/>
    <col min="9" max="9" width="25.5" style="1" customWidth="1"/>
    <col min="10" max="10" width="16" style="4" bestFit="1" customWidth="1"/>
    <col min="11" max="11" width="14.625" style="4" customWidth="1"/>
    <col min="12" max="12" width="30.625" style="1" customWidth="1"/>
    <col min="13" max="13" width="18.125" style="1" customWidth="1"/>
    <col min="14" max="14" width="9" style="1" customWidth="1"/>
    <col min="15" max="15" width="40.625" style="2" customWidth="1"/>
    <col min="16" max="16" width="12.375" style="2" customWidth="1"/>
    <col min="17" max="17" width="12.75" style="2" customWidth="1"/>
    <col min="18" max="18" width="8.125" style="2" customWidth="1"/>
    <col min="19" max="19" width="9" style="1" customWidth="1"/>
    <col min="20" max="20" width="22.625" style="2" customWidth="1"/>
    <col min="21" max="21" width="20" style="5" customWidth="1"/>
    <col min="22" max="22" width="14.625" style="1" customWidth="1"/>
    <col min="23" max="16384" width="9" style="2" customWidth="1"/>
  </cols>
  <sheetData>
    <row r="1" spans="1:35" ht="18.75">
      <c r="B1" s="30" t="s">
        <v>11</v>
      </c>
      <c r="C1" s="30"/>
      <c r="D1" s="52"/>
      <c r="E1" s="72" t="s">
        <v>1945</v>
      </c>
      <c r="F1" s="80" t="s">
        <v>20</v>
      </c>
      <c r="G1" s="80"/>
      <c r="K1" s="127">
        <f ca="1">TODAY()</f>
        <v>46105</v>
      </c>
      <c r="L1" s="128"/>
      <c r="S1" s="2"/>
      <c r="T1" s="1"/>
      <c r="V1" s="128"/>
      <c r="Y1" s="2" t="s">
        <v>29</v>
      </c>
      <c r="Z1" s="2" t="s">
        <v>26</v>
      </c>
      <c r="AA1" s="2" t="s">
        <v>18</v>
      </c>
      <c r="AB1" s="2" t="s">
        <v>22</v>
      </c>
      <c r="AC1" s="2" t="s">
        <v>34</v>
      </c>
      <c r="AG1" s="2" t="s">
        <v>5</v>
      </c>
      <c r="AH1" s="2" t="s">
        <v>36</v>
      </c>
      <c r="AI1" s="2" t="s">
        <v>37</v>
      </c>
    </row>
    <row r="2" spans="1:35" ht="8.25" customHeight="1"/>
    <row r="3" spans="1:35" ht="20.100000000000001" customHeight="1">
      <c r="A3" s="18" t="s">
        <v>172</v>
      </c>
      <c r="B3" s="31" t="s">
        <v>53</v>
      </c>
      <c r="C3" s="43" t="s">
        <v>59</v>
      </c>
      <c r="D3" s="53" t="s">
        <v>66</v>
      </c>
      <c r="E3" s="73"/>
      <c r="F3" s="73"/>
      <c r="G3" s="73"/>
      <c r="H3" s="73"/>
      <c r="I3" s="106"/>
      <c r="J3" s="115" t="s">
        <v>19</v>
      </c>
      <c r="K3" s="115" t="s">
        <v>67</v>
      </c>
      <c r="L3" s="129" t="s">
        <v>175</v>
      </c>
      <c r="M3" s="31" t="s">
        <v>88</v>
      </c>
      <c r="N3" s="31" t="s">
        <v>2</v>
      </c>
      <c r="O3" s="172" t="s">
        <v>46</v>
      </c>
      <c r="P3" s="31" t="s">
        <v>81</v>
      </c>
      <c r="Q3" s="31"/>
      <c r="R3" s="31"/>
      <c r="S3" s="31" t="s">
        <v>92</v>
      </c>
      <c r="T3" s="31"/>
      <c r="U3" s="208" t="s">
        <v>98</v>
      </c>
      <c r="V3" s="129"/>
    </row>
    <row r="4" spans="1:35" ht="19.5" customHeight="1">
      <c r="A4" s="19"/>
      <c r="B4" s="31"/>
      <c r="C4" s="31"/>
      <c r="D4" s="31">
        <v>0</v>
      </c>
      <c r="E4" s="31" t="s">
        <v>140</v>
      </c>
      <c r="F4" s="31" t="s">
        <v>41</v>
      </c>
      <c r="G4" s="31" t="s">
        <v>104</v>
      </c>
      <c r="H4" s="88" t="s">
        <v>117</v>
      </c>
      <c r="I4" s="31" t="s">
        <v>160</v>
      </c>
      <c r="J4" s="115"/>
      <c r="K4" s="115"/>
      <c r="L4" s="130"/>
      <c r="M4" s="31"/>
      <c r="N4" s="31"/>
      <c r="O4" s="130"/>
      <c r="P4" s="31" t="s">
        <v>64</v>
      </c>
      <c r="Q4" s="31" t="s">
        <v>119</v>
      </c>
      <c r="R4" s="31" t="s">
        <v>77</v>
      </c>
      <c r="S4" s="31" t="s">
        <v>123</v>
      </c>
      <c r="T4" s="31" t="s">
        <v>131</v>
      </c>
      <c r="U4" s="208"/>
      <c r="V4" s="130"/>
    </row>
    <row r="5" spans="1:35" ht="63.75" customHeight="1">
      <c r="A5" s="21">
        <v>1</v>
      </c>
      <c r="B5" s="32">
        <v>1</v>
      </c>
      <c r="C5" s="44" t="s">
        <v>602</v>
      </c>
      <c r="D5" s="54" t="str">
        <f>IF($A5="","",VLOOKUP($A5,[2]登録事業所管理簿!$B$4:$O$312,2,FALSE))</f>
        <v>鹿追町国民健康保険病院</v>
      </c>
      <c r="E5" s="54" t="str">
        <f>IF($A5="","",VLOOKUP($A5,[2]登録事業所管理簿!$B$4:$O$312,3,FALSE))</f>
        <v>081-0295</v>
      </c>
      <c r="F5" s="54" t="str">
        <f>IF($A5="","",VLOOKUP($A5,[2]登録事業所管理簿!$B$4:$O$312,4,FALSE))</f>
        <v>河東郡鹿追町東町1-38</v>
      </c>
      <c r="G5" s="54" t="str">
        <f>IF($A5="","",VLOOKUP($A5,[2]登録事業所管理簿!$B$4:$O$312,5,FALSE))</f>
        <v>事務長　菊池　光浩</v>
      </c>
      <c r="H5" s="89" t="str">
        <f>IF($A5="","",VLOOKUP($A5,[2]登録事業所管理簿!$B$4:$O$312,6,FALSE))</f>
        <v>0156-66-2031</v>
      </c>
      <c r="I5" s="54" t="str">
        <f>IF($A5="","",VLOOKUP($A5,[2]登録事業所管理簿!$B$4:$O$312,7,FALSE))</f>
        <v>byouin@town.shikaoi.lg.jp</v>
      </c>
      <c r="J5" s="116">
        <v>42898</v>
      </c>
      <c r="K5" s="116">
        <v>43262</v>
      </c>
      <c r="L5" s="131" t="s">
        <v>179</v>
      </c>
      <c r="M5" s="34" t="s">
        <v>181</v>
      </c>
      <c r="N5" s="34" t="s">
        <v>35</v>
      </c>
      <c r="O5" s="82" t="s">
        <v>112</v>
      </c>
      <c r="P5" s="34" t="s">
        <v>48</v>
      </c>
      <c r="Q5" s="34" t="s">
        <v>48</v>
      </c>
      <c r="R5" s="34" t="s">
        <v>48</v>
      </c>
      <c r="S5" s="34" t="s">
        <v>18</v>
      </c>
      <c r="T5" s="34" t="s">
        <v>185</v>
      </c>
      <c r="U5" s="209" t="s">
        <v>200</v>
      </c>
      <c r="V5" s="233"/>
    </row>
    <row r="6" spans="1:35" ht="63.75" customHeight="1">
      <c r="A6" s="21">
        <v>1</v>
      </c>
      <c r="B6" s="32">
        <v>2</v>
      </c>
      <c r="C6" s="44" t="s">
        <v>598</v>
      </c>
      <c r="D6" s="54" t="str">
        <f>IF($A6="","",VLOOKUP($A6,[2]登録事業所管理簿!$B$4:$O$312,2,FALSE))</f>
        <v>鹿追町国民健康保険病院</v>
      </c>
      <c r="E6" s="54" t="str">
        <f>IF($A6="","",VLOOKUP($A6,[2]登録事業所管理簿!$B$4:$O$312,3,FALSE))</f>
        <v>081-0295</v>
      </c>
      <c r="F6" s="54" t="str">
        <f>IF($A6="","",VLOOKUP($A6,[2]登録事業所管理簿!$B$4:$O$312,4,FALSE))</f>
        <v>河東郡鹿追町東町1-38</v>
      </c>
      <c r="G6" s="54" t="str">
        <f>IF($A6="","",VLOOKUP($A6,[2]登録事業所管理簿!$B$4:$O$312,5,FALSE))</f>
        <v>事務長　菊池　光浩</v>
      </c>
      <c r="H6" s="89" t="str">
        <f>IF($A6="","",VLOOKUP($A6,[2]登録事業所管理簿!$B$4:$O$312,6,FALSE))</f>
        <v>0156-66-2031</v>
      </c>
      <c r="I6" s="54" t="str">
        <f>IF($A6="","",VLOOKUP($A6,[2]登録事業所管理簿!$B$4:$O$312,7,FALSE))</f>
        <v>byouin@town.shikaoi.lg.jp</v>
      </c>
      <c r="J6" s="116">
        <v>42898</v>
      </c>
      <c r="K6" s="116">
        <v>43262</v>
      </c>
      <c r="L6" s="131" t="s">
        <v>85</v>
      </c>
      <c r="M6" s="34" t="s">
        <v>181</v>
      </c>
      <c r="N6" s="34" t="s">
        <v>35</v>
      </c>
      <c r="O6" s="82" t="s">
        <v>186</v>
      </c>
      <c r="P6" s="34" t="s">
        <v>48</v>
      </c>
      <c r="Q6" s="34" t="s">
        <v>48</v>
      </c>
      <c r="R6" s="34" t="s">
        <v>48</v>
      </c>
      <c r="S6" s="34" t="s">
        <v>34</v>
      </c>
      <c r="T6" s="34" t="s">
        <v>192</v>
      </c>
      <c r="U6" s="209" t="s">
        <v>200</v>
      </c>
      <c r="V6" s="233"/>
    </row>
    <row r="7" spans="1:35" ht="63.75" customHeight="1">
      <c r="A7" s="21">
        <v>1</v>
      </c>
      <c r="B7" s="32">
        <v>3</v>
      </c>
      <c r="C7" s="44" t="s">
        <v>601</v>
      </c>
      <c r="D7" s="54" t="str">
        <f>IF($A7="","",VLOOKUP($A7,[2]登録事業所管理簿!$B$4:$O$312,2,FALSE))</f>
        <v>鹿追町国民健康保険病院</v>
      </c>
      <c r="E7" s="54" t="str">
        <f>IF($A7="","",VLOOKUP($A7,[2]登録事業所管理簿!$B$4:$O$312,3,FALSE))</f>
        <v>081-0295</v>
      </c>
      <c r="F7" s="54" t="str">
        <f>IF($A7="","",VLOOKUP($A7,[2]登録事業所管理簿!$B$4:$O$312,4,FALSE))</f>
        <v>河東郡鹿追町東町1-38</v>
      </c>
      <c r="G7" s="54" t="str">
        <f>IF($A7="","",VLOOKUP($A7,[2]登録事業所管理簿!$B$4:$O$312,5,FALSE))</f>
        <v>事務長　菊池　光浩</v>
      </c>
      <c r="H7" s="89" t="str">
        <f>IF($A7="","",VLOOKUP($A7,[2]登録事業所管理簿!$B$4:$O$312,6,FALSE))</f>
        <v>0156-66-2031</v>
      </c>
      <c r="I7" s="54" t="str">
        <f>IF($A7="","",VLOOKUP($A7,[2]登録事業所管理簿!$B$4:$O$312,7,FALSE))</f>
        <v>byouin@town.shikaoi.lg.jp</v>
      </c>
      <c r="J7" s="116">
        <v>42898</v>
      </c>
      <c r="K7" s="116">
        <v>43262</v>
      </c>
      <c r="L7" s="131" t="s">
        <v>191</v>
      </c>
      <c r="M7" s="34" t="s">
        <v>181</v>
      </c>
      <c r="N7" s="34" t="s">
        <v>35</v>
      </c>
      <c r="O7" s="82" t="s">
        <v>195</v>
      </c>
      <c r="P7" s="34" t="s">
        <v>48</v>
      </c>
      <c r="Q7" s="34" t="s">
        <v>48</v>
      </c>
      <c r="R7" s="34" t="s">
        <v>48</v>
      </c>
      <c r="S7" s="34" t="s">
        <v>34</v>
      </c>
      <c r="T7" s="34" t="s">
        <v>199</v>
      </c>
      <c r="U7" s="209"/>
      <c r="V7" s="233"/>
    </row>
    <row r="8" spans="1:35" ht="63.75" customHeight="1">
      <c r="A8" s="21">
        <v>2</v>
      </c>
      <c r="B8" s="32">
        <v>4</v>
      </c>
      <c r="C8" s="44" t="s">
        <v>605</v>
      </c>
      <c r="D8" s="54" t="str">
        <f>IF($A8="","",VLOOKUP($A8,[2]登録事業所管理簿!$B$4:$O$312,2,FALSE))</f>
        <v>上村政浩(かみむら　まさひろ)</v>
      </c>
      <c r="E8" s="54" t="str">
        <f>IF($A8="","",VLOOKUP($A8,[2]登録事業所管理簿!$B$4:$O$312,3,FALSE))</f>
        <v>081-0218</v>
      </c>
      <c r="F8" s="54" t="str">
        <f>IF($A8="","",VLOOKUP($A8,[2]登録事業所管理簿!$B$4:$O$312,4,FALSE))</f>
        <v>河東郡鹿追町上然別西9-13-14</v>
      </c>
      <c r="G8" s="54" t="str">
        <f>IF($A8="","",VLOOKUP($A8,[2]登録事業所管理簿!$B$4:$O$312,5,FALSE))</f>
        <v>上村　政浩</v>
      </c>
      <c r="H8" s="89" t="str">
        <f>IF($A8="","",VLOOKUP($A8,[2]登録事業所管理簿!$B$4:$O$312,6,FALSE))</f>
        <v>090-9084-3132</v>
      </c>
      <c r="I8" s="54" t="str">
        <f>IF($A8="","",VLOOKUP($A8,[2]登録事業所管理簿!$B$4:$O$312,7,FALSE))</f>
        <v>camimura@asahi-net.email.ne.jp</v>
      </c>
      <c r="J8" s="116">
        <v>42914</v>
      </c>
      <c r="K8" s="116">
        <v>43414</v>
      </c>
      <c r="L8" s="131" t="s">
        <v>204</v>
      </c>
      <c r="M8" s="34" t="s">
        <v>16</v>
      </c>
      <c r="N8" s="34" t="s">
        <v>35</v>
      </c>
      <c r="O8" s="82" t="s">
        <v>15</v>
      </c>
      <c r="P8" s="34" t="s">
        <v>48</v>
      </c>
      <c r="Q8" s="34" t="s">
        <v>48</v>
      </c>
      <c r="R8" s="34" t="s">
        <v>48</v>
      </c>
      <c r="S8" s="34" t="s">
        <v>34</v>
      </c>
      <c r="T8" s="34" t="s">
        <v>199</v>
      </c>
      <c r="U8" s="209"/>
      <c r="V8" s="233"/>
    </row>
    <row r="9" spans="1:35" ht="63.75" customHeight="1">
      <c r="A9" s="21">
        <v>3</v>
      </c>
      <c r="B9" s="32">
        <v>5</v>
      </c>
      <c r="C9" s="44" t="s">
        <v>606</v>
      </c>
      <c r="D9" s="54" t="str">
        <f>IF($A9="","",VLOOKUP($A9,[2]登録事業所管理簿!$B$4:$O$312,2,FALSE))</f>
        <v>株式会社　鹿追ホットスプリングス
（かんの温泉）</v>
      </c>
      <c r="E9" s="54" t="str">
        <f>IF($A9="","",VLOOKUP($A9,[2]登録事業所管理簿!$B$4:$O$312,3,FALSE))</f>
        <v>081-0220</v>
      </c>
      <c r="F9" s="54" t="str">
        <f>IF($A9="","",VLOOKUP($A9,[2]登録事業所管理簿!$B$4:$O$312,4,FALSE))</f>
        <v>河東郡鹿追町字然別国有林145林班</v>
      </c>
      <c r="G9" s="54" t="str">
        <f>IF($A9="","",VLOOKUP($A9,[2]登録事業所管理簿!$B$4:$O$312,5,FALSE))</f>
        <v>代表取締役
勝海　敏正</v>
      </c>
      <c r="H9" s="89" t="str">
        <f>IF($A9="","",VLOOKUP($A9,[2]登録事業所管理簿!$B$4:$O$312,6,FALSE))</f>
        <v>050-5319-4068
（090-9758-8270）</v>
      </c>
      <c r="I9" s="54" t="str">
        <f>IF($A9="","",VLOOKUP($A9,[2]登録事業所管理簿!$B$4:$O$312,7,FALSE))</f>
        <v>kannno@springs.jp.net</v>
      </c>
      <c r="J9" s="116">
        <v>42922</v>
      </c>
      <c r="K9" s="116">
        <v>42957</v>
      </c>
      <c r="L9" s="132" t="s">
        <v>132</v>
      </c>
      <c r="M9" s="34" t="s">
        <v>226</v>
      </c>
      <c r="N9" s="34">
        <v>2</v>
      </c>
      <c r="O9" s="54" t="s">
        <v>228</v>
      </c>
      <c r="P9" s="34" t="s">
        <v>48</v>
      </c>
      <c r="Q9" s="34" t="s">
        <v>48</v>
      </c>
      <c r="R9" s="34" t="s">
        <v>48</v>
      </c>
      <c r="S9" s="34" t="s">
        <v>34</v>
      </c>
      <c r="T9" s="34" t="s">
        <v>230</v>
      </c>
      <c r="U9" s="209"/>
      <c r="V9" s="233"/>
    </row>
    <row r="10" spans="1:35" ht="63.75" customHeight="1">
      <c r="A10" s="21">
        <v>4</v>
      </c>
      <c r="B10" s="32">
        <v>6</v>
      </c>
      <c r="C10" s="44" t="s">
        <v>611</v>
      </c>
      <c r="D10" s="54" t="str">
        <f>IF($A10="","",VLOOKUP($A10,[2]登録事業所管理簿!$B$4:$O$312,2,FALSE))</f>
        <v>カモク堂</v>
      </c>
      <c r="E10" s="54" t="str">
        <f>IF($A10="","",VLOOKUP($A10,[2]登録事業所管理簿!$B$4:$O$312,3,FALSE))</f>
        <v>081-0222</v>
      </c>
      <c r="F10" s="54" t="str">
        <f>IF($A10="","",VLOOKUP($A10,[2]登録事業所管理簿!$B$4:$O$312,4,FALSE))</f>
        <v>河東郡鹿追町東町2丁目6番地60</v>
      </c>
      <c r="G10" s="54" t="str">
        <f>IF($A10="","",VLOOKUP($A10,[2]登録事業所管理簿!$B$4:$O$312,5,FALSE))</f>
        <v>末永　收</v>
      </c>
      <c r="H10" s="89" t="str">
        <f>IF($A10="","",VLOOKUP($A10,[2]登録事業所管理簿!$B$4:$O$312,6,FALSE))</f>
        <v>0156-66-2638</v>
      </c>
      <c r="I10" s="54" t="str">
        <f>IF($A10="","",VLOOKUP($A10,[2]登録事業所管理簿!$B$4:$O$312,7,FALSE))</f>
        <v>suenaga@cameo.plala.or.jp</v>
      </c>
      <c r="J10" s="116">
        <v>42926</v>
      </c>
      <c r="K10" s="116">
        <v>43290</v>
      </c>
      <c r="L10" s="131" t="s">
        <v>317</v>
      </c>
      <c r="M10" s="34" t="s">
        <v>181</v>
      </c>
      <c r="N10" s="34" t="s">
        <v>320</v>
      </c>
      <c r="O10" s="82" t="s">
        <v>326</v>
      </c>
      <c r="P10" s="34" t="s">
        <v>48</v>
      </c>
      <c r="Q10" s="34" t="s">
        <v>48</v>
      </c>
      <c r="R10" s="34" t="s">
        <v>48</v>
      </c>
      <c r="S10" s="34" t="s">
        <v>34</v>
      </c>
      <c r="T10" s="34" t="s">
        <v>331</v>
      </c>
      <c r="U10" s="209" t="s">
        <v>333</v>
      </c>
      <c r="V10" s="233"/>
    </row>
    <row r="11" spans="1:35" ht="63.75" customHeight="1">
      <c r="A11" s="21">
        <v>5</v>
      </c>
      <c r="B11" s="32">
        <v>7</v>
      </c>
      <c r="C11" s="44" t="s">
        <v>292</v>
      </c>
      <c r="D11" s="54" t="str">
        <f>IF($A11="","",VLOOKUP($A11,[2]登録事業所管理簿!$B$4:$O$312,2,FALSE))</f>
        <v>北海道拓殖バス(株)</v>
      </c>
      <c r="E11" s="54" t="str">
        <f>IF($A11="","",VLOOKUP($A11,[2]登録事業所管理簿!$B$4:$O$312,3,FALSE))</f>
        <v>081-0201</v>
      </c>
      <c r="F11" s="54" t="str">
        <f>IF($A11="","",VLOOKUP($A11,[2]登録事業所管理簿!$B$4:$O$312,4,FALSE))</f>
        <v>河東郡鹿追町新町3丁目55番地</v>
      </c>
      <c r="G11" s="54" t="str">
        <f>IF($A11="","",VLOOKUP($A11,[2]登録事業所管理簿!$B$4:$O$312,5,FALSE))</f>
        <v>中木　雄三郎</v>
      </c>
      <c r="H11" s="89" t="str">
        <f>IF($A11="","",VLOOKUP($A11,[2]登録事業所管理簿!$B$4:$O$312,6,FALSE))</f>
        <v>0155-31-8811</v>
      </c>
      <c r="I11" s="54" t="str">
        <f>IF($A11="","",VLOOKUP($A11,[2]登録事業所管理簿!$B$4:$O$312,7,FALSE))</f>
        <v>info@takubus.com</v>
      </c>
      <c r="J11" s="116">
        <v>42916</v>
      </c>
      <c r="K11" s="116">
        <v>43280</v>
      </c>
      <c r="L11" s="131" t="s">
        <v>334</v>
      </c>
      <c r="M11" s="34" t="s">
        <v>181</v>
      </c>
      <c r="N11" s="34">
        <v>1</v>
      </c>
      <c r="O11" s="82" t="s">
        <v>347</v>
      </c>
      <c r="P11" s="34" t="s">
        <v>48</v>
      </c>
      <c r="Q11" s="34" t="s">
        <v>48</v>
      </c>
      <c r="R11" s="34" t="s">
        <v>48</v>
      </c>
      <c r="S11" s="34" t="s">
        <v>18</v>
      </c>
      <c r="T11" s="34" t="s">
        <v>339</v>
      </c>
      <c r="U11" s="209" t="s">
        <v>342</v>
      </c>
      <c r="V11" s="233"/>
    </row>
    <row r="12" spans="1:35" ht="63.75" customHeight="1">
      <c r="A12" s="21">
        <v>6</v>
      </c>
      <c r="B12" s="32">
        <v>8</v>
      </c>
      <c r="C12" s="44" t="s">
        <v>202</v>
      </c>
      <c r="D12" s="54" t="str">
        <f>IF($A12="","",VLOOKUP($A12,[2]登録事業所管理簿!$B$4:$O$312,2,FALSE))</f>
        <v>カントリーパパ</v>
      </c>
      <c r="E12" s="54" t="str">
        <f>IF($A12="","",VLOOKUP($A12,[2]登録事業所管理簿!$B$4:$O$312,3,FALSE))</f>
        <v>081-0216</v>
      </c>
      <c r="F12" s="54" t="str">
        <f>IF($A12="","",VLOOKUP($A12,[2]登録事業所管理簿!$B$4:$O$312,4,FALSE))</f>
        <v>河東郡鹿追町北5線11-1</v>
      </c>
      <c r="G12" s="54" t="str">
        <f>IF($A12="","",VLOOKUP($A12,[2]登録事業所管理簿!$B$4:$O$312,5,FALSE))</f>
        <v>代表
山岸　宏</v>
      </c>
      <c r="H12" s="89" t="str">
        <f>IF($A12="","",VLOOKUP($A12,[2]登録事業所管理簿!$B$4:$O$312,6,FALSE))</f>
        <v>0156-66-2888</v>
      </c>
      <c r="I12" s="54" t="str">
        <f>IF($A12="","",VLOOKUP($A12,[2]登録事業所管理簿!$B$4:$O$312,7,FALSE))&amp;""</f>
        <v xml:space="preserve"> </v>
      </c>
      <c r="J12" s="116">
        <v>42934</v>
      </c>
      <c r="K12" s="116">
        <v>43298</v>
      </c>
      <c r="L12" s="131" t="s">
        <v>343</v>
      </c>
      <c r="M12" s="34" t="s">
        <v>181</v>
      </c>
      <c r="N12" s="34">
        <v>2</v>
      </c>
      <c r="O12" s="54" t="s">
        <v>127</v>
      </c>
      <c r="P12" s="34" t="s">
        <v>48</v>
      </c>
      <c r="Q12" s="34" t="s">
        <v>48</v>
      </c>
      <c r="R12" s="34" t="s">
        <v>48</v>
      </c>
      <c r="S12" s="34" t="s">
        <v>34</v>
      </c>
      <c r="T12" s="34" t="s">
        <v>230</v>
      </c>
      <c r="U12" s="209"/>
      <c r="V12" s="233"/>
    </row>
    <row r="13" spans="1:35" ht="63.75" customHeight="1">
      <c r="A13" s="21">
        <v>7</v>
      </c>
      <c r="B13" s="32">
        <v>9</v>
      </c>
      <c r="C13" s="44" t="s">
        <v>613</v>
      </c>
      <c r="D13" s="54" t="str">
        <f>IF($A13="","",VLOOKUP($A13,[2]登録事業所管理簿!$B$4:$O$312,2,FALSE))</f>
        <v>カントリーファーマーズ藤田牧場</v>
      </c>
      <c r="E13" s="54" t="str">
        <f>IF($A13="","",VLOOKUP($A13,[2]登録事業所管理簿!$B$4:$O$312,3,FALSE))</f>
        <v>081-0341</v>
      </c>
      <c r="F13" s="54" t="str">
        <f>IF($A13="","",VLOOKUP($A13,[2]登録事業所管理簿!$B$4:$O$312,4,FALSE))</f>
        <v>河東郡鹿追町瓜幕西28線26-5</v>
      </c>
      <c r="G13" s="54" t="str">
        <f>IF($A13="","",VLOOKUP($A13,[2]登録事業所管理簿!$B$4:$O$312,5,FALSE))</f>
        <v>代表　藤田　均
（担当　藤田　大和）</v>
      </c>
      <c r="H13" s="89" t="str">
        <f>IF($A13="","",VLOOKUP($A13,[2]登録事業所管理簿!$B$4:$O$312,6,FALSE))</f>
        <v>0156-67-2316
（090-9389-2794）</v>
      </c>
      <c r="I13" s="54"/>
      <c r="J13" s="116">
        <v>42941</v>
      </c>
      <c r="K13" s="116">
        <v>42979</v>
      </c>
      <c r="L13" s="131" t="s">
        <v>352</v>
      </c>
      <c r="M13" s="34" t="s">
        <v>181</v>
      </c>
      <c r="N13" s="34">
        <v>2</v>
      </c>
      <c r="O13" s="82" t="s">
        <v>354</v>
      </c>
      <c r="P13" s="34" t="s">
        <v>48</v>
      </c>
      <c r="Q13" s="34" t="s">
        <v>48</v>
      </c>
      <c r="R13" s="34" t="s">
        <v>48</v>
      </c>
      <c r="S13" s="34" t="s">
        <v>34</v>
      </c>
      <c r="T13" s="34" t="s">
        <v>355</v>
      </c>
      <c r="U13" s="209" t="s">
        <v>357</v>
      </c>
      <c r="V13" s="233"/>
    </row>
    <row r="14" spans="1:35" ht="63.75" customHeight="1">
      <c r="A14" s="21">
        <v>9</v>
      </c>
      <c r="B14" s="32">
        <v>10</v>
      </c>
      <c r="C14" s="44" t="s">
        <v>617</v>
      </c>
      <c r="D14" s="54" t="str">
        <f>IF($A14="","",VLOOKUP($A14,[2]登録事業所管理簿!$B$4:$O$312,2,FALSE))</f>
        <v>高田牧場</v>
      </c>
      <c r="E14" s="54" t="str">
        <f>IF($A14="","",VLOOKUP($A14,[2]登録事業所管理簿!$B$4:$O$312,3,FALSE))</f>
        <v>081-0228</v>
      </c>
      <c r="F14" s="54" t="str">
        <f>IF($A14="","",VLOOKUP($A14,[2]登録事業所管理簿!$B$4:$O$312,4,FALSE))</f>
        <v>河東郡鹿追町美蔓西18線21番地1</v>
      </c>
      <c r="G14" s="54" t="str">
        <f>IF($A14="","",VLOOKUP($A14,[2]登録事業所管理簿!$B$4:$O$312,5,FALSE))</f>
        <v>高田　泰輔</v>
      </c>
      <c r="H14" s="89" t="str">
        <f>IF($A14="","",VLOOKUP($A14,[2]登録事業所管理簿!$B$4:$O$312,6,FALSE))&amp;""</f>
        <v>090-1523-2804</v>
      </c>
      <c r="I14" s="54" t="str">
        <f>IF($A14="","",VLOOKUP($A14,[2]登録事業所管理簿!$B$4:$O$312,7,FALSE))&amp;""</f>
        <v/>
      </c>
      <c r="J14" s="116">
        <v>43004</v>
      </c>
      <c r="K14" s="116">
        <v>43368</v>
      </c>
      <c r="L14" s="131" t="s">
        <v>145</v>
      </c>
      <c r="M14" s="34" t="s">
        <v>181</v>
      </c>
      <c r="N14" s="34" t="s">
        <v>35</v>
      </c>
      <c r="O14" s="54" t="s">
        <v>379</v>
      </c>
      <c r="P14" s="34" t="s">
        <v>48</v>
      </c>
      <c r="Q14" s="34" t="s">
        <v>48</v>
      </c>
      <c r="R14" s="34" t="s">
        <v>48</v>
      </c>
      <c r="S14" s="34" t="s">
        <v>18</v>
      </c>
      <c r="T14" s="34" t="s">
        <v>185</v>
      </c>
      <c r="U14" s="209"/>
      <c r="V14" s="233"/>
    </row>
    <row r="15" spans="1:35" ht="63.75" customHeight="1">
      <c r="A15" s="21">
        <v>10</v>
      </c>
      <c r="B15" s="32">
        <v>11</v>
      </c>
      <c r="C15" s="44" t="s">
        <v>413</v>
      </c>
      <c r="D15" s="54" t="str">
        <f>IF($A15="","",VLOOKUP($A15,[2]登録事業所管理簿!$B$4:$O$312,2,FALSE))</f>
        <v>高塚栄一</v>
      </c>
      <c r="E15" s="54" t="str">
        <f>IF($A15="","",VLOOKUP($A15,[2]登録事業所管理簿!$B$4:$O$312,3,FALSE))</f>
        <v>081-0346</v>
      </c>
      <c r="F15" s="54" t="str">
        <f>IF($A15="","",VLOOKUP($A15,[2]登録事業所管理簿!$B$4:$O$312,4,FALSE))</f>
        <v>河東郡鹿追町東瓜幕西19線22-6</v>
      </c>
      <c r="G15" s="54" t="str">
        <f>IF($A15="","",VLOOKUP($A15,[2]登録事業所管理簿!$B$4:$O$312,5,FALSE))</f>
        <v>高塚　栄一</v>
      </c>
      <c r="H15" s="89" t="str">
        <f>IF($A15="","",VLOOKUP($A15,[2]登録事業所管理簿!$B$4:$O$312,6,FALSE))&amp;""</f>
        <v>0156-67-2467</v>
      </c>
      <c r="I15" s="54" t="str">
        <f>IF($A15="","",VLOOKUP($A15,[2]登録事業所管理簿!$B$4:$O$312,7,FALSE))&amp;""</f>
        <v/>
      </c>
      <c r="J15" s="116">
        <v>43004</v>
      </c>
      <c r="K15" s="116">
        <v>43368</v>
      </c>
      <c r="L15" s="131" t="s">
        <v>145</v>
      </c>
      <c r="M15" s="34" t="s">
        <v>181</v>
      </c>
      <c r="N15" s="34" t="s">
        <v>35</v>
      </c>
      <c r="O15" s="54" t="s">
        <v>105</v>
      </c>
      <c r="P15" s="34" t="s">
        <v>48</v>
      </c>
      <c r="Q15" s="34" t="s">
        <v>48</v>
      </c>
      <c r="R15" s="34" t="s">
        <v>48</v>
      </c>
      <c r="S15" s="34" t="s">
        <v>18</v>
      </c>
      <c r="T15" s="34" t="s">
        <v>185</v>
      </c>
      <c r="U15" s="209"/>
      <c r="V15" s="233"/>
    </row>
    <row r="16" spans="1:35" ht="63.75" customHeight="1">
      <c r="A16" s="21">
        <v>11</v>
      </c>
      <c r="B16" s="32">
        <v>12</v>
      </c>
      <c r="C16" s="44" t="s">
        <v>622</v>
      </c>
      <c r="D16" s="54" t="str">
        <f>IF($A16="","",VLOOKUP($A16,[2]登録事業所管理簿!$B$4:$O$312,2,FALSE))</f>
        <v>とりもと調剤薬局</v>
      </c>
      <c r="E16" s="54" t="str">
        <f>IF($A16="","",VLOOKUP($A16,[2]登録事業所管理簿!$B$4:$O$312,3,FALSE))&amp;""</f>
        <v>081-0201</v>
      </c>
      <c r="F16" s="54" t="str">
        <f>IF($A16="","",VLOOKUP($A16,[2]登録事業所管理簿!$B$4:$O$312,4,FALSE))&amp;""</f>
        <v>河東郡鹿追町新町1-5</v>
      </c>
      <c r="G16" s="54" t="str">
        <f>IF($A16="","",VLOOKUP($A16,[2]登録事業所管理簿!$B$4:$O$312,5,FALSE))&amp;""</f>
        <v>鳥本</v>
      </c>
      <c r="H16" s="89" t="str">
        <f>IF($A16="","",VLOOKUP($A16,[2]登録事業所管理簿!$B$4:$O$312,6,FALSE))&amp;""</f>
        <v>0156-69-7780</v>
      </c>
      <c r="I16" s="54" t="str">
        <f>IF($A16="","",VLOOKUP($A16,[2]登録事業所管理簿!$B$4:$O$312,7,FALSE))&amp;""</f>
        <v/>
      </c>
      <c r="J16" s="116">
        <v>43063</v>
      </c>
      <c r="K16" s="116">
        <v>43427</v>
      </c>
      <c r="L16" s="131" t="s">
        <v>95</v>
      </c>
      <c r="M16" s="34" t="s">
        <v>181</v>
      </c>
      <c r="N16" s="34" t="s">
        <v>35</v>
      </c>
      <c r="O16" s="82" t="s">
        <v>456</v>
      </c>
      <c r="P16" s="34" t="s">
        <v>48</v>
      </c>
      <c r="Q16" s="34" t="s">
        <v>48</v>
      </c>
      <c r="R16" s="34" t="s">
        <v>48</v>
      </c>
      <c r="S16" s="34" t="s">
        <v>34</v>
      </c>
      <c r="T16" s="34" t="s">
        <v>499</v>
      </c>
      <c r="U16" s="209" t="s">
        <v>409</v>
      </c>
      <c r="V16" s="233"/>
    </row>
    <row r="17" spans="1:22" ht="63.75" customHeight="1">
      <c r="A17" s="21">
        <v>12</v>
      </c>
      <c r="B17" s="32">
        <v>13</v>
      </c>
      <c r="C17" s="44" t="s">
        <v>80</v>
      </c>
      <c r="D17" s="54" t="str">
        <f>IF($A17="","",VLOOKUP($A17,[2]登録事業所管理簿!$B$4:$O$312,2,FALSE))</f>
        <v>（有）健勝重建</v>
      </c>
      <c r="E17" s="54" t="str">
        <f>IF($A17="","",VLOOKUP($A17,[2]登録事業所管理簿!$B$4:$O$312,3,FALSE))&amp;""</f>
        <v>081-0216</v>
      </c>
      <c r="F17" s="54" t="str">
        <f>IF($A17="","",VLOOKUP($A17,[2]登録事業所管理簿!$B$4:$O$312,4,FALSE))&amp;""</f>
        <v>河東郡鹿追町鹿追北5線2番地23</v>
      </c>
      <c r="G17" s="54" t="str">
        <f>IF($A17="","",VLOOKUP($A17,[2]登録事業所管理簿!$B$4:$O$312,5,FALSE))&amp;""</f>
        <v>樋口</v>
      </c>
      <c r="H17" s="89" t="str">
        <f>IF($A17="","",VLOOKUP($A17,[2]登録事業所管理簿!$B$4:$O$312,6,FALSE))&amp;""</f>
        <v>0156-66-3508</v>
      </c>
      <c r="I17" s="54" t="str">
        <f>IF($A17="","",VLOOKUP($A17,[2]登録事業所管理簿!$B$4:$O$312,7,FALSE))&amp;""</f>
        <v/>
      </c>
      <c r="J17" s="116">
        <v>43063</v>
      </c>
      <c r="K17" s="116">
        <v>43427</v>
      </c>
      <c r="L17" s="132" t="s">
        <v>460</v>
      </c>
      <c r="M17" s="34" t="s">
        <v>181</v>
      </c>
      <c r="N17" s="34" t="s">
        <v>35</v>
      </c>
      <c r="O17" s="82" t="s">
        <v>458</v>
      </c>
      <c r="P17" s="179" t="s">
        <v>10</v>
      </c>
      <c r="Q17" s="54"/>
      <c r="R17" s="54"/>
      <c r="S17" s="34" t="s">
        <v>34</v>
      </c>
      <c r="T17" s="34" t="s">
        <v>500</v>
      </c>
      <c r="U17" s="209" t="s">
        <v>409</v>
      </c>
      <c r="V17" s="233"/>
    </row>
    <row r="18" spans="1:22" ht="63.75" customHeight="1">
      <c r="A18" s="21">
        <v>13</v>
      </c>
      <c r="B18" s="32">
        <v>14</v>
      </c>
      <c r="C18" s="44" t="s">
        <v>625</v>
      </c>
      <c r="D18" s="54" t="str">
        <f>IF($A18="","",VLOOKUP($A18,[2]登録事業所管理簿!$B$4:$O$312,2,FALSE))</f>
        <v>鳥せいチェーン　鹿追店</v>
      </c>
      <c r="E18" s="54" t="str">
        <f>IF($A18="","",VLOOKUP($A18,[2]登録事業所管理簿!$B$4:$O$312,3,FALSE))&amp;""</f>
        <v>081-0221</v>
      </c>
      <c r="F18" s="54" t="str">
        <f>IF($A18="","",VLOOKUP($A18,[2]登録事業所管理簿!$B$4:$O$312,4,FALSE))&amp;""</f>
        <v>河東郡鹿追町栄町1丁目63</v>
      </c>
      <c r="G18" s="54" t="str">
        <f>IF($A18="","",VLOOKUP($A18,[2]登録事業所管理簿!$B$4:$O$312,5,FALSE))&amp;""</f>
        <v>鈴木　健一</v>
      </c>
      <c r="H18" s="89" t="str">
        <f>IF($A18="","",VLOOKUP($A18,[2]登録事業所管理簿!$B$4:$O$312,6,FALSE))&amp;""</f>
        <v>0156-66-2989</v>
      </c>
      <c r="I18" s="54" t="str">
        <f>IF($A18="","",VLOOKUP($A18,[2]登録事業所管理簿!$B$4:$O$312,7,FALSE))&amp;""</f>
        <v/>
      </c>
      <c r="J18" s="116">
        <v>43063</v>
      </c>
      <c r="K18" s="116">
        <v>43427</v>
      </c>
      <c r="L18" s="131" t="s">
        <v>207</v>
      </c>
      <c r="M18" s="34" t="s">
        <v>181</v>
      </c>
      <c r="N18" s="34" t="s">
        <v>35</v>
      </c>
      <c r="O18" s="54" t="s">
        <v>463</v>
      </c>
      <c r="P18" s="34" t="s">
        <v>48</v>
      </c>
      <c r="Q18" s="34" t="s">
        <v>48</v>
      </c>
      <c r="R18" s="34" t="s">
        <v>48</v>
      </c>
      <c r="S18" s="34" t="s">
        <v>34</v>
      </c>
      <c r="T18" s="179" t="s">
        <v>503</v>
      </c>
      <c r="U18" s="209" t="s">
        <v>409</v>
      </c>
      <c r="V18" s="233"/>
    </row>
    <row r="19" spans="1:22" ht="63.75" customHeight="1">
      <c r="A19" s="21">
        <v>14</v>
      </c>
      <c r="B19" s="32">
        <v>15</v>
      </c>
      <c r="C19" s="44" t="s">
        <v>229</v>
      </c>
      <c r="D19" s="54" t="str">
        <f>IF($A19="","",VLOOKUP($A19,[2]登録事業所管理簿!$B$4:$O$312,2,FALSE))</f>
        <v>鹿追ハイヤー有限会社</v>
      </c>
      <c r="E19" s="54" t="str">
        <f>IF($A19="","",VLOOKUP($A19,[2]登録事業所管理簿!$B$4:$O$312,3,FALSE))&amp;""</f>
        <v>081-0201</v>
      </c>
      <c r="F19" s="54" t="str">
        <f>IF($A19="","",VLOOKUP($A19,[2]登録事業所管理簿!$B$4:$O$312,4,FALSE))&amp;""</f>
        <v>河東郡鹿追町新町2丁目24</v>
      </c>
      <c r="G19" s="54" t="str">
        <f>IF($A19="","",VLOOKUP($A19,[2]登録事業所管理簿!$B$4:$O$312,5,FALSE))&amp;""</f>
        <v>米澤</v>
      </c>
      <c r="H19" s="89" t="str">
        <f>IF($A19="","",VLOOKUP($A19,[2]登録事業所管理簿!$B$4:$O$312,6,FALSE))&amp;""</f>
        <v>0156-66-2525</v>
      </c>
      <c r="I19" s="54" t="str">
        <f>IF($A19="","",VLOOKUP($A19,[2]登録事業所管理簿!$B$4:$O$312,7,FALSE))&amp;""</f>
        <v/>
      </c>
      <c r="J19" s="116">
        <v>43063</v>
      </c>
      <c r="K19" s="116">
        <v>43427</v>
      </c>
      <c r="L19" s="131" t="s">
        <v>369</v>
      </c>
      <c r="M19" s="34" t="s">
        <v>181</v>
      </c>
      <c r="N19" s="34" t="s">
        <v>35</v>
      </c>
      <c r="O19" s="54" t="s">
        <v>467</v>
      </c>
      <c r="P19" s="34" t="s">
        <v>468</v>
      </c>
      <c r="Q19" s="54"/>
      <c r="R19" s="54"/>
      <c r="S19" s="34" t="s">
        <v>18</v>
      </c>
      <c r="T19" s="34" t="s">
        <v>510</v>
      </c>
      <c r="U19" s="209" t="s">
        <v>409</v>
      </c>
      <c r="V19" s="233"/>
    </row>
    <row r="20" spans="1:22" ht="63.75" customHeight="1">
      <c r="A20" s="21">
        <v>15</v>
      </c>
      <c r="B20" s="32">
        <v>16</v>
      </c>
      <c r="C20" s="44" t="s">
        <v>630</v>
      </c>
      <c r="D20" s="54" t="str">
        <f>IF($A20="","",VLOOKUP($A20,[2]登録事業所管理簿!$B$4:$O$312,2,FALSE))</f>
        <v xml:space="preserve">
然別湖畔温泉ホテル風水　</v>
      </c>
      <c r="E20" s="54" t="str">
        <f>IF($A20="","",VLOOKUP($A20,[2]登録事業所管理簿!$B$4:$O$312,3,FALSE))&amp;""</f>
        <v>081-0344</v>
      </c>
      <c r="F20" s="54" t="str">
        <f>IF($A20="","",VLOOKUP($A20,[2]登録事業所管理簿!$B$4:$O$312,4,FALSE))&amp;""</f>
        <v>河東郡鹿追町字然別湖畔</v>
      </c>
      <c r="G20" s="54" t="str">
        <f>IF($A20="","",VLOOKUP($A20,[2]登録事業所管理簿!$B$4:$O$312,5,FALSE))&amp;""</f>
        <v>水間</v>
      </c>
      <c r="H20" s="89" t="str">
        <f>IF($A20="","",VLOOKUP($A20,[2]登録事業所管理簿!$B$4:$O$312,6,FALSE))&amp;""</f>
        <v>0156-67-2211</v>
      </c>
      <c r="I20" s="54" t="str">
        <f>IF($A20="","",VLOOKUP($A20,[2]登録事業所管理簿!$B$4:$O$312,7,FALSE))&amp;""</f>
        <v/>
      </c>
      <c r="J20" s="116">
        <v>43063</v>
      </c>
      <c r="K20" s="116">
        <v>43427</v>
      </c>
      <c r="L20" s="132" t="s">
        <v>478</v>
      </c>
      <c r="M20" s="34" t="s">
        <v>181</v>
      </c>
      <c r="N20" s="34" t="s">
        <v>35</v>
      </c>
      <c r="O20" s="82" t="s">
        <v>474</v>
      </c>
      <c r="P20" s="34" t="s">
        <v>48</v>
      </c>
      <c r="Q20" s="34" t="s">
        <v>48</v>
      </c>
      <c r="R20" s="34" t="s">
        <v>48</v>
      </c>
      <c r="S20" s="34" t="s">
        <v>34</v>
      </c>
      <c r="T20" s="34" t="s">
        <v>786</v>
      </c>
      <c r="U20" s="209" t="s">
        <v>409</v>
      </c>
      <c r="V20" s="233"/>
    </row>
    <row r="21" spans="1:22" ht="63.75" customHeight="1">
      <c r="A21" s="21">
        <v>8</v>
      </c>
      <c r="B21" s="32">
        <v>17</v>
      </c>
      <c r="C21" s="44" t="s">
        <v>631</v>
      </c>
      <c r="D21" s="54" t="str">
        <f>IF($A21="","",VLOOKUP($A21,[2]登録事業所管理簿!$B$4:$O$312,2,FALSE))</f>
        <v>株式会社　三井組</v>
      </c>
      <c r="E21" s="54" t="str">
        <f>IF($A21="","",VLOOKUP($A21,[2]登録事業所管理簿!$B$4:$O$312,3,FALSE))&amp;""</f>
        <v>081-0223</v>
      </c>
      <c r="F21" s="54" t="str">
        <f>IF($A21="","",VLOOKUP($A21,[2]登録事業所管理簿!$B$4:$O$312,4,FALSE))&amp;""</f>
        <v>河東郡鹿追町南町1丁目24番地</v>
      </c>
      <c r="G21" s="54" t="str">
        <f>IF($A21="","",VLOOKUP($A21,[2]登録事業所管理簿!$B$4:$O$312,5,FALSE))&amp;""</f>
        <v>三井　雅弘</v>
      </c>
      <c r="H21" s="89" t="str">
        <f>IF($A21="","",VLOOKUP($A21,[2]登録事業所管理簿!$B$4:$O$312,6,FALSE))&amp;""</f>
        <v>0156-66-2511</v>
      </c>
      <c r="I21" s="54" t="str">
        <f>IF($A21="","",VLOOKUP($A21,[2]登録事業所管理簿!$B$4:$O$312,7,FALSE))&amp;""</f>
        <v/>
      </c>
      <c r="J21" s="116">
        <v>43063</v>
      </c>
      <c r="K21" s="116">
        <v>43427</v>
      </c>
      <c r="L21" s="132" t="s">
        <v>482</v>
      </c>
      <c r="M21" s="34" t="s">
        <v>181</v>
      </c>
      <c r="N21" s="34" t="s">
        <v>35</v>
      </c>
      <c r="O21" s="82" t="s">
        <v>483</v>
      </c>
      <c r="P21" s="34" t="s">
        <v>48</v>
      </c>
      <c r="Q21" s="34" t="s">
        <v>48</v>
      </c>
      <c r="R21" s="34" t="s">
        <v>48</v>
      </c>
      <c r="S21" s="34"/>
      <c r="T21" s="34"/>
      <c r="U21" s="209" t="s">
        <v>409</v>
      </c>
      <c r="V21" s="233"/>
    </row>
    <row r="22" spans="1:22" ht="63.75" customHeight="1">
      <c r="A22" s="21">
        <v>16</v>
      </c>
      <c r="B22" s="32">
        <v>18</v>
      </c>
      <c r="C22" s="44" t="s">
        <v>632</v>
      </c>
      <c r="D22" s="54" t="str">
        <f>IF($A22="","",VLOOKUP($A22,[2]登録事業所管理簿!$B$4:$O$312,2,FALSE))</f>
        <v>道の駅　しかおい直売会</v>
      </c>
      <c r="E22" s="54" t="str">
        <f>IF($A22="","",VLOOKUP($A22,[2]登録事業所管理簿!$B$4:$O$312,3,FALSE))&amp;""</f>
        <v>081-0222</v>
      </c>
      <c r="F22" s="54" t="str">
        <f>IF($A22="","",VLOOKUP($A22,[2]登録事業所管理簿!$B$4:$O$312,4,FALSE))&amp;""</f>
        <v>河東郡鹿追町東町3丁目2番地</v>
      </c>
      <c r="G22" s="54" t="str">
        <f>IF($A22="","",VLOOKUP($A22,[2]登録事業所管理簿!$B$4:$O$312,5,FALSE))&amp;""</f>
        <v>窪田</v>
      </c>
      <c r="H22" s="89" t="str">
        <f>IF($A22="","",VLOOKUP($A22,[2]登録事業所管理簿!$B$4:$O$312,6,FALSE))&amp;""</f>
        <v>0156-66-1125</v>
      </c>
      <c r="I22" s="54" t="str">
        <f>IF($A22="","",VLOOKUP($A22,[2]登録事業所管理簿!$B$4:$O$312,7,FALSE))&amp;""</f>
        <v/>
      </c>
      <c r="J22" s="116">
        <v>43063</v>
      </c>
      <c r="K22" s="116">
        <v>43427</v>
      </c>
      <c r="L22" s="132" t="s">
        <v>415</v>
      </c>
      <c r="M22" s="34" t="s">
        <v>181</v>
      </c>
      <c r="N22" s="34" t="s">
        <v>35</v>
      </c>
      <c r="O22" s="54" t="s">
        <v>485</v>
      </c>
      <c r="P22" s="34" t="s">
        <v>48</v>
      </c>
      <c r="Q22" s="34" t="s">
        <v>48</v>
      </c>
      <c r="R22" s="34" t="s">
        <v>48</v>
      </c>
      <c r="S22" s="34"/>
      <c r="T22" s="179" t="s">
        <v>293</v>
      </c>
      <c r="U22" s="209" t="s">
        <v>409</v>
      </c>
      <c r="V22" s="233"/>
    </row>
    <row r="23" spans="1:22" ht="63.75" customHeight="1">
      <c r="A23" s="21">
        <v>17</v>
      </c>
      <c r="B23" s="32">
        <v>19</v>
      </c>
      <c r="C23" s="44" t="s">
        <v>634</v>
      </c>
      <c r="D23" s="54" t="str">
        <f>IF($A23="","",VLOOKUP($A23,[2]登録事業所管理簿!$B$4:$O$312,2,FALSE))</f>
        <v>鈴蘭ビルサービス株式会社</v>
      </c>
      <c r="E23" s="54" t="str">
        <f>IF($A23="","",VLOOKUP($A23,[2]登録事業所管理簿!$B$4:$O$312,3,FALSE))&amp;""</f>
        <v>080-0312</v>
      </c>
      <c r="F23" s="54" t="str">
        <f>IF($A23="","",VLOOKUP($A23,[2]登録事業所管理簿!$B$4:$O$312,4,FALSE))&amp;""</f>
        <v>河東郡音更町南鈴蘭南2丁目4番地</v>
      </c>
      <c r="G23" s="54" t="str">
        <f>IF($A23="","",VLOOKUP($A23,[2]登録事業所管理簿!$B$4:$O$312,5,FALSE))&amp;""</f>
        <v>五十嵐</v>
      </c>
      <c r="H23" s="89" t="str">
        <f>IF($A23="","",VLOOKUP($A23,[2]登録事業所管理簿!$B$4:$O$312,6,FALSE))&amp;""</f>
        <v>0155-32-3800</v>
      </c>
      <c r="I23" s="54" t="str">
        <f>IF($A23="","",VLOOKUP($A23,[2]登録事業所管理簿!$B$4:$O$312,7,FALSE))&amp;""</f>
        <v/>
      </c>
      <c r="J23" s="116">
        <v>43063</v>
      </c>
      <c r="K23" s="116">
        <v>43427</v>
      </c>
      <c r="L23" s="132" t="s">
        <v>489</v>
      </c>
      <c r="M23" s="34" t="s">
        <v>181</v>
      </c>
      <c r="N23" s="34" t="s">
        <v>35</v>
      </c>
      <c r="O23" s="82" t="s">
        <v>158</v>
      </c>
      <c r="P23" s="179" t="s">
        <v>497</v>
      </c>
      <c r="Q23" s="54"/>
      <c r="R23" s="54"/>
      <c r="S23" s="34" t="s">
        <v>34</v>
      </c>
      <c r="T23" s="34" t="s">
        <v>511</v>
      </c>
      <c r="U23" s="209" t="s">
        <v>409</v>
      </c>
      <c r="V23" s="233"/>
    </row>
    <row r="24" spans="1:22" ht="63.75" customHeight="1">
      <c r="A24" s="21">
        <v>18</v>
      </c>
      <c r="B24" s="32">
        <v>20</v>
      </c>
      <c r="C24" s="44" t="s">
        <v>167</v>
      </c>
      <c r="D24" s="54" t="str">
        <f>IF($A24="","",VLOOKUP($A24,[2]登録事業所管理簿!$B$4:$O$312,2,FALSE))</f>
        <v>レストラン大草原の小さな家</v>
      </c>
      <c r="E24" s="54" t="str">
        <f>IF($A24="","",VLOOKUP($A24,[2]登録事業所管理簿!$B$4:$O$312,3,FALSE))&amp;""</f>
        <v>081-0216</v>
      </c>
      <c r="F24" s="54" t="str">
        <f>IF($A24="","",VLOOKUP($A24,[2]登録事業所管理簿!$B$4:$O$312,4,FALSE))&amp;""</f>
        <v>河東郡鹿追町鹿追北７線</v>
      </c>
      <c r="G24" s="54" t="str">
        <f>IF($A24="","",VLOOKUP($A24,[2]登録事業所管理簿!$B$4:$O$312,5,FALSE))&amp;""</f>
        <v>中野</v>
      </c>
      <c r="H24" s="89" t="str">
        <f>IF($A24="","",VLOOKUP($A24,[2]登録事業所管理簿!$B$4:$O$312,6,FALSE))&amp;""</f>
        <v>0156-66-2200</v>
      </c>
      <c r="I24" s="54" t="str">
        <f>IF($A24="","",VLOOKUP($A24,[2]登録事業所管理簿!$B$4:$O$312,7,FALSE))&amp;""</f>
        <v/>
      </c>
      <c r="J24" s="116">
        <v>43063</v>
      </c>
      <c r="K24" s="116">
        <v>43427</v>
      </c>
      <c r="L24" s="131" t="s">
        <v>492</v>
      </c>
      <c r="M24" s="34" t="s">
        <v>181</v>
      </c>
      <c r="N24" s="34" t="s">
        <v>35</v>
      </c>
      <c r="O24" s="54" t="s">
        <v>488</v>
      </c>
      <c r="P24" s="34" t="s">
        <v>48</v>
      </c>
      <c r="Q24" s="34" t="s">
        <v>48</v>
      </c>
      <c r="R24" s="34" t="s">
        <v>48</v>
      </c>
      <c r="S24" s="34" t="s">
        <v>34</v>
      </c>
      <c r="T24" s="179" t="s">
        <v>481</v>
      </c>
      <c r="U24" s="209" t="s">
        <v>409</v>
      </c>
      <c r="V24" s="233"/>
    </row>
    <row r="25" spans="1:22" ht="63.75" customHeight="1">
      <c r="A25" s="21">
        <v>19</v>
      </c>
      <c r="B25" s="32">
        <v>21</v>
      </c>
      <c r="C25" s="44" t="s">
        <v>394</v>
      </c>
      <c r="D25" s="54" t="str">
        <f>IF($A25="","",VLOOKUP($A25,[2]登録事業所管理簿!$B$4:$O$312,2,FALSE))</f>
        <v>セブンイレブン鹿追南町店</v>
      </c>
      <c r="E25" s="54" t="str">
        <f>IF($A25="","",VLOOKUP($A25,[2]登録事業所管理簿!$B$4:$O$312,3,FALSE))&amp;""</f>
        <v>081-0223</v>
      </c>
      <c r="F25" s="54" t="str">
        <f>IF($A25="","",VLOOKUP($A25,[2]登録事業所管理簿!$B$4:$O$312,4,FALSE))&amp;""</f>
        <v>河東郡鹿追町南町2丁目11番地</v>
      </c>
      <c r="G25" s="54" t="str">
        <f>IF($A25="","",VLOOKUP($A25,[2]登録事業所管理簿!$B$4:$O$312,5,FALSE))&amp;""</f>
        <v>村上</v>
      </c>
      <c r="H25" s="89" t="str">
        <f>IF($A25="","",VLOOKUP($A25,[2]登録事業所管理簿!$B$4:$O$312,6,FALSE))&amp;""</f>
        <v>0156-69-7800</v>
      </c>
      <c r="I25" s="54" t="str">
        <f>IF($A25="","",VLOOKUP($A25,[2]登録事業所管理簿!$B$4:$O$312,7,FALSE))&amp;""</f>
        <v/>
      </c>
      <c r="J25" s="116">
        <v>43063</v>
      </c>
      <c r="K25" s="116">
        <v>43427</v>
      </c>
      <c r="L25" s="131" t="s">
        <v>493</v>
      </c>
      <c r="M25" s="34" t="s">
        <v>181</v>
      </c>
      <c r="N25" s="34" t="s">
        <v>35</v>
      </c>
      <c r="O25" s="54" t="s">
        <v>136</v>
      </c>
      <c r="P25" s="34" t="s">
        <v>48</v>
      </c>
      <c r="Q25" s="34" t="s">
        <v>48</v>
      </c>
      <c r="R25" s="34" t="s">
        <v>48</v>
      </c>
      <c r="S25" s="34" t="s">
        <v>34</v>
      </c>
      <c r="T25" s="34" t="s">
        <v>518</v>
      </c>
      <c r="U25" s="209" t="s">
        <v>409</v>
      </c>
      <c r="V25" s="233"/>
    </row>
    <row r="26" spans="1:22" ht="63.75" customHeight="1">
      <c r="A26" s="21">
        <v>20</v>
      </c>
      <c r="B26" s="32">
        <v>22</v>
      </c>
      <c r="C26" s="44" t="s">
        <v>174</v>
      </c>
      <c r="D26" s="54" t="str">
        <f>IF($A26="","",VLOOKUP($A26,[2]登録事業所管理簿!$B$4:$O$312,2,FALSE))</f>
        <v>ほくでんサービス（株）帯広支店</v>
      </c>
      <c r="E26" s="54" t="str">
        <f>IF($A26="","",VLOOKUP($A26,[2]登録事業所管理簿!$B$4:$O$312,3,FALSE))&amp;""</f>
        <v>080-0015</v>
      </c>
      <c r="F26" s="54" t="str">
        <f>IF($A26="","",VLOOKUP($A26,[2]登録事業所管理簿!$B$4:$O$312,4,FALSE))&amp;""</f>
        <v>帯広市西5条南7丁目2番地1</v>
      </c>
      <c r="G26" s="54" t="str">
        <f>IF($A26="","",VLOOKUP($A26,[2]登録事業所管理簿!$B$4:$O$312,5,FALSE))&amp;""</f>
        <v>菊地</v>
      </c>
      <c r="H26" s="89" t="str">
        <f>IF($A26="","",VLOOKUP($A26,[2]登録事業所管理簿!$B$4:$O$312,6,FALSE))&amp;""</f>
        <v>0155-24-5163</v>
      </c>
      <c r="I26" s="54" t="str">
        <f>IF($A26="","",VLOOKUP($A26,[2]登録事業所管理簿!$B$4:$O$312,7,FALSE))&amp;""</f>
        <v/>
      </c>
      <c r="J26" s="116">
        <v>43063</v>
      </c>
      <c r="K26" s="116">
        <v>43427</v>
      </c>
      <c r="L26" s="132" t="s">
        <v>33</v>
      </c>
      <c r="M26" s="34" t="s">
        <v>181</v>
      </c>
      <c r="N26" s="34" t="s">
        <v>35</v>
      </c>
      <c r="O26" s="82" t="s">
        <v>251</v>
      </c>
      <c r="P26" s="179" t="s">
        <v>495</v>
      </c>
      <c r="Q26" s="54"/>
      <c r="R26" s="54"/>
      <c r="S26" s="34" t="s">
        <v>34</v>
      </c>
      <c r="T26" s="34" t="s">
        <v>51</v>
      </c>
      <c r="U26" s="209"/>
      <c r="V26" s="233"/>
    </row>
    <row r="27" spans="1:22" ht="63.75" customHeight="1">
      <c r="A27" s="21">
        <v>12</v>
      </c>
      <c r="B27" s="32">
        <v>23</v>
      </c>
      <c r="C27" s="44" t="s">
        <v>635</v>
      </c>
      <c r="D27" s="54" t="str">
        <f>IF($A27="","",VLOOKUP($A27,[2]登録事業所管理簿!$B$4:$O$312,2,FALSE))</f>
        <v>（有）健勝重建</v>
      </c>
      <c r="E27" s="54" t="str">
        <f>IF($A27="","",VLOOKUP($A27,[2]登録事業所管理簿!$B$4:$O$312,3,FALSE))&amp;""</f>
        <v>081-0216</v>
      </c>
      <c r="F27" s="54" t="s">
        <v>591</v>
      </c>
      <c r="G27" s="54" t="str">
        <f>IF($A27="","",VLOOKUP($A27,[2]登録事業所管理簿!$B$4:$O$312,5,FALSE))&amp;""</f>
        <v>樋口</v>
      </c>
      <c r="H27" s="89" t="str">
        <f>IF($A27="","",VLOOKUP($A27,[2]登録事業所管理簿!$B$4:$O$312,6,FALSE))&amp;""</f>
        <v>0156-66-3508</v>
      </c>
      <c r="I27" s="54" t="str">
        <f>IF($A27="","",VLOOKUP($A27,[2]登録事業所管理簿!$B$4:$O$312,7,FALSE))&amp;""</f>
        <v/>
      </c>
      <c r="J27" s="116">
        <v>43238</v>
      </c>
      <c r="K27" s="116">
        <v>43602</v>
      </c>
      <c r="L27" s="133" t="s">
        <v>529</v>
      </c>
      <c r="M27" s="34" t="s">
        <v>181</v>
      </c>
      <c r="N27" s="34" t="s">
        <v>35</v>
      </c>
      <c r="O27" s="82" t="s">
        <v>458</v>
      </c>
      <c r="P27" s="179" t="s">
        <v>10</v>
      </c>
      <c r="Q27" s="54"/>
      <c r="R27" s="54"/>
      <c r="S27" s="34" t="s">
        <v>34</v>
      </c>
      <c r="T27" s="34" t="s">
        <v>500</v>
      </c>
      <c r="U27" s="210" t="s">
        <v>409</v>
      </c>
      <c r="V27" s="233"/>
    </row>
    <row r="28" spans="1:22" ht="63.75" customHeight="1">
      <c r="A28" s="21">
        <v>21</v>
      </c>
      <c r="B28" s="32">
        <v>24</v>
      </c>
      <c r="C28" s="44" t="s">
        <v>642</v>
      </c>
      <c r="D28" s="54" t="str">
        <f>IF($A28="","",VLOOKUP($A28,[2]登録事業所管理簿!$B$4:$O$312,2,FALSE))</f>
        <v>（農）西上経営組合</v>
      </c>
      <c r="E28" s="54" t="str">
        <f>IF($A28="","",VLOOKUP($A28,[2]登録事業所管理簿!$B$4:$O$312,3,FALSE))&amp;""</f>
        <v>081-0226</v>
      </c>
      <c r="F28" s="54" t="str">
        <f>IF($A28="","",VLOOKUP($A28,[2]登録事業所管理簿!$B$4:$O$312,4,FALSE))&amp;""</f>
        <v>河東郡鹿追町上幌内4線北2番地１</v>
      </c>
      <c r="G28" s="54" t="str">
        <f>IF($A28="","",VLOOKUP($A28,[2]登録事業所管理簿!$B$4:$O$312,5,FALSE))&amp;""</f>
        <v>菅原</v>
      </c>
      <c r="H28" s="89" t="str">
        <f>IF($A28="","",VLOOKUP($A28,[2]登録事業所管理簿!$B$4:$O$312,6,FALSE))&amp;""</f>
        <v>0156-66-3197</v>
      </c>
      <c r="I28" s="54" t="str">
        <f>IF($A28="","",VLOOKUP($A28,[2]登録事業所管理簿!$B$4:$O$312,7,FALSE))&amp;""</f>
        <v/>
      </c>
      <c r="J28" s="116">
        <v>43238</v>
      </c>
      <c r="K28" s="116">
        <v>43602</v>
      </c>
      <c r="L28" s="132" t="s">
        <v>555</v>
      </c>
      <c r="M28" s="34" t="s">
        <v>181</v>
      </c>
      <c r="N28" s="34" t="s">
        <v>35</v>
      </c>
      <c r="O28" s="82" t="s">
        <v>559</v>
      </c>
      <c r="P28" s="54" t="s">
        <v>48</v>
      </c>
      <c r="Q28" s="54" t="s">
        <v>48</v>
      </c>
      <c r="R28" s="54" t="s">
        <v>48</v>
      </c>
      <c r="S28" s="34" t="s">
        <v>34</v>
      </c>
      <c r="T28" s="34" t="s">
        <v>567</v>
      </c>
      <c r="U28" s="210" t="s">
        <v>568</v>
      </c>
      <c r="V28" s="233"/>
    </row>
    <row r="29" spans="1:22" ht="63.75" customHeight="1">
      <c r="A29" s="21">
        <v>22</v>
      </c>
      <c r="B29" s="32">
        <v>25</v>
      </c>
      <c r="C29" s="44" t="s">
        <v>644</v>
      </c>
      <c r="D29" s="54" t="str">
        <f>IF($A29="","",VLOOKUP($A29,[2]登録事業所管理簿!$B$4:$O$312,2,FALSE))</f>
        <v>有限会社おかもと鹿追</v>
      </c>
      <c r="E29" s="54" t="str">
        <f>IF($A29="","",VLOOKUP($A29,[2]登録事業所管理簿!$B$4:$O$312,3,FALSE))&amp;""</f>
        <v>081-0201</v>
      </c>
      <c r="F29" s="54" t="str">
        <f>IF($A29="","",VLOOKUP($A29,[2]登録事業所管理簿!$B$4:$O$312,4,FALSE))&amp;""</f>
        <v>河東郡鹿追町新町3丁目８</v>
      </c>
      <c r="G29" s="54" t="str">
        <f>IF($A29="","",VLOOKUP($A29,[2]登録事業所管理簿!$B$4:$O$312,5,FALSE))&amp;""</f>
        <v>岡本</v>
      </c>
      <c r="H29" s="89" t="str">
        <f>IF($A29="","",VLOOKUP($A29,[2]登録事業所管理簿!$B$4:$O$312,6,FALSE))&amp;""</f>
        <v>0156-66-2543</v>
      </c>
      <c r="I29" s="54" t="str">
        <f>IF($A29="","",VLOOKUP($A29,[2]登録事業所管理簿!$B$4:$O$312,7,FALSE))&amp;""</f>
        <v/>
      </c>
      <c r="J29" s="116">
        <v>43238</v>
      </c>
      <c r="K29" s="116">
        <v>43602</v>
      </c>
      <c r="L29" s="131" t="s">
        <v>571</v>
      </c>
      <c r="M29" s="34" t="s">
        <v>181</v>
      </c>
      <c r="N29" s="34" t="s">
        <v>35</v>
      </c>
      <c r="O29" s="82" t="s">
        <v>574</v>
      </c>
      <c r="P29" s="54" t="s">
        <v>48</v>
      </c>
      <c r="Q29" s="54" t="s">
        <v>48</v>
      </c>
      <c r="R29" s="54" t="s">
        <v>48</v>
      </c>
      <c r="S29" s="34" t="s">
        <v>18</v>
      </c>
      <c r="T29" s="34" t="s">
        <v>533</v>
      </c>
      <c r="U29" s="211" t="s">
        <v>133</v>
      </c>
      <c r="V29" s="233"/>
    </row>
    <row r="30" spans="1:22" ht="63.75" customHeight="1">
      <c r="A30" s="21">
        <v>23</v>
      </c>
      <c r="B30" s="32">
        <v>26</v>
      </c>
      <c r="C30" s="44" t="s">
        <v>103</v>
      </c>
      <c r="D30" s="54" t="str">
        <f>IF($A30="","",VLOOKUP($A30,[2]登録事業所管理簿!$B$4:$O$312,2,FALSE))</f>
        <v>（有）佐藤削業</v>
      </c>
      <c r="E30" s="54" t="str">
        <f>IF($A30="","",VLOOKUP($A30,[2]登録事業所管理簿!$B$4:$O$312,3,FALSE))&amp;""</f>
        <v>081-0227</v>
      </c>
      <c r="F30" s="54" t="str">
        <f>IF($A30="","",VLOOKUP($A30,[2]登録事業所管理簿!$B$4:$O$312,4,FALSE))&amp;""</f>
        <v>河東郡鹿追町幌内西22線24番地</v>
      </c>
      <c r="G30" s="54" t="str">
        <f>IF($A30="","",VLOOKUP($A30,[2]登録事業所管理簿!$B$4:$O$312,5,FALSE))&amp;""</f>
        <v>佐藤　毅</v>
      </c>
      <c r="H30" s="89" t="str">
        <f>IF($A30="","",VLOOKUP($A30,[2]登録事業所管理簿!$B$4:$O$312,6,FALSE))&amp;""</f>
        <v>0156-66-3139</v>
      </c>
      <c r="I30" s="54" t="str">
        <f>IF($A30="","",VLOOKUP($A30,[2]登録事業所管理簿!$B$4:$O$312,7,FALSE))&amp;""</f>
        <v/>
      </c>
      <c r="J30" s="116">
        <v>43238</v>
      </c>
      <c r="K30" s="116">
        <v>43602</v>
      </c>
      <c r="L30" s="131" t="s">
        <v>321</v>
      </c>
      <c r="M30" s="34" t="s">
        <v>181</v>
      </c>
      <c r="N30" s="34" t="s">
        <v>35</v>
      </c>
      <c r="O30" s="54" t="s">
        <v>552</v>
      </c>
      <c r="P30" s="54" t="s">
        <v>48</v>
      </c>
      <c r="Q30" s="54" t="s">
        <v>48</v>
      </c>
      <c r="R30" s="54" t="s">
        <v>48</v>
      </c>
      <c r="S30" s="34" t="s">
        <v>18</v>
      </c>
      <c r="T30" s="34" t="s">
        <v>575</v>
      </c>
      <c r="U30" s="212" t="s">
        <v>330</v>
      </c>
      <c r="V30" s="233"/>
    </row>
    <row r="31" spans="1:22" ht="63.75" customHeight="1">
      <c r="A31" s="21">
        <v>24</v>
      </c>
      <c r="B31" s="32">
        <v>27</v>
      </c>
      <c r="C31" s="44" t="s">
        <v>647</v>
      </c>
      <c r="D31" s="54" t="str">
        <f>IF($A31="","",VLOOKUP($A31,[2]登録事業所管理簿!$B$4:$O$312,2,FALSE))</f>
        <v>医療法人社団鹿追東町歯科医院</v>
      </c>
      <c r="E31" s="54" t="str">
        <f>IF($A31="","",VLOOKUP($A31,[2]登録事業所管理簿!$B$4:$O$312,3,FALSE))&amp;""</f>
        <v>081-0222</v>
      </c>
      <c r="F31" s="54" t="str">
        <f>IF($A31="","",VLOOKUP($A31,[2]登録事業所管理簿!$B$4:$O$312,4,FALSE))&amp;""</f>
        <v>河東郡鹿追町東町１丁目３０番地</v>
      </c>
      <c r="G31" s="54" t="str">
        <f>IF($A31="","",VLOOKUP($A31,[2]登録事業所管理簿!$B$4:$O$312,5,FALSE))&amp;""</f>
        <v>柴野　憲幸</v>
      </c>
      <c r="H31" s="89" t="str">
        <f>IF($A31="","",VLOOKUP($A31,[2]登録事業所管理簿!$B$4:$O$312,6,FALSE))&amp;""</f>
        <v>0156-67-7100</v>
      </c>
      <c r="I31" s="54" t="str">
        <f>IF($A31="","",VLOOKUP($A31,[2]登録事業所管理簿!$B$4:$O$312,7,FALSE))&amp;""</f>
        <v/>
      </c>
      <c r="J31" s="116">
        <v>43238</v>
      </c>
      <c r="K31" s="116">
        <v>43602</v>
      </c>
      <c r="L31" s="134" t="s">
        <v>577</v>
      </c>
      <c r="M31" s="34" t="s">
        <v>181</v>
      </c>
      <c r="N31" s="34" t="s">
        <v>35</v>
      </c>
      <c r="O31" s="82" t="s">
        <v>587</v>
      </c>
      <c r="P31" s="54" t="s">
        <v>48</v>
      </c>
      <c r="Q31" s="54" t="s">
        <v>48</v>
      </c>
      <c r="R31" s="54" t="s">
        <v>48</v>
      </c>
      <c r="S31" s="34" t="s">
        <v>18</v>
      </c>
      <c r="T31" s="197" t="s">
        <v>584</v>
      </c>
      <c r="U31" s="209" t="s">
        <v>40</v>
      </c>
      <c r="V31" s="233"/>
    </row>
    <row r="32" spans="1:22" s="0" customFormat="1" ht="63.75" customHeight="1">
      <c r="A32" s="20">
        <v>1</v>
      </c>
      <c r="B32" s="32">
        <v>28</v>
      </c>
      <c r="C32" s="44" t="s">
        <v>431</v>
      </c>
      <c r="D32" s="55" t="str">
        <f>IF($A32="","",VLOOKUP($A32,[2]登録事業所管理簿!$B$4:$O$312,2,FALSE))</f>
        <v>鹿追町国民健康保険病院</v>
      </c>
      <c r="E32" s="54" t="str">
        <f>IF($A32="","",VLOOKUP($A32,[2]登録事業所管理簿!$B$4:$O$312,3,FALSE))</f>
        <v>081-0295</v>
      </c>
      <c r="F32" s="55" t="str">
        <f>IF($A32="","",VLOOKUP($A32,[2]登録事業所管理簿!$B$4:$O$312,4,FALSE))</f>
        <v>河東郡鹿追町東町1-38</v>
      </c>
      <c r="G32" s="54" t="str">
        <f>IF($A32="","",VLOOKUP($A32,[2]登録事業所管理簿!$B$4:$O$312,5,FALSE))</f>
        <v>事務長　菊池　光浩</v>
      </c>
      <c r="H32" s="89" t="str">
        <f>IF($A32="","",VLOOKUP($A32,[2]登録事業所管理簿!$B$4:$O$312,6,FALSE))</f>
        <v>0156-66-2031</v>
      </c>
      <c r="I32" s="54" t="str">
        <f>IF($A32="","",VLOOKUP($A32,[2]登録事業所管理簿!$B$4:$O$312,7,FALSE))</f>
        <v>byouin@town.shikaoi.lg.jp</v>
      </c>
      <c r="J32" s="116">
        <v>43441</v>
      </c>
      <c r="K32" s="116">
        <v>43806</v>
      </c>
      <c r="L32" s="131" t="s">
        <v>179</v>
      </c>
      <c r="M32" s="34" t="s">
        <v>784</v>
      </c>
      <c r="N32" s="34" t="s">
        <v>35</v>
      </c>
      <c r="O32" s="82" t="s">
        <v>112</v>
      </c>
      <c r="P32" s="34" t="s">
        <v>48</v>
      </c>
      <c r="Q32" s="34" t="s">
        <v>48</v>
      </c>
      <c r="R32" s="34" t="s">
        <v>48</v>
      </c>
      <c r="S32" s="34" t="s">
        <v>18</v>
      </c>
      <c r="T32" s="34" t="s">
        <v>185</v>
      </c>
      <c r="U32" s="209" t="s">
        <v>200</v>
      </c>
      <c r="V32" s="233"/>
    </row>
    <row r="33" spans="1:22" s="0" customFormat="1" ht="63.75" customHeight="1">
      <c r="A33" s="20">
        <v>1</v>
      </c>
      <c r="B33" s="32">
        <v>29</v>
      </c>
      <c r="C33" s="44" t="s">
        <v>649</v>
      </c>
      <c r="D33" s="55" t="str">
        <f>IF($A33="","",VLOOKUP($A33,[2]登録事業所管理簿!$B$4:$O$312,2,FALSE))</f>
        <v>鹿追町国民健康保険病院</v>
      </c>
      <c r="E33" s="54" t="str">
        <f>IF($A33="","",VLOOKUP($A33,[2]登録事業所管理簿!$B$4:$O$312,3,FALSE))</f>
        <v>081-0295</v>
      </c>
      <c r="F33" s="55" t="str">
        <f>IF($A33="","",VLOOKUP($A33,[2]登録事業所管理簿!$B$4:$O$312,4,FALSE))</f>
        <v>河東郡鹿追町東町1-38</v>
      </c>
      <c r="G33" s="54" t="str">
        <f>IF($A33="","",VLOOKUP($A33,[2]登録事業所管理簿!$B$4:$O$312,5,FALSE))</f>
        <v>事務長　菊池　光浩</v>
      </c>
      <c r="H33" s="89" t="str">
        <f>IF($A33="","",VLOOKUP($A33,[2]登録事業所管理簿!$B$4:$O$312,6,FALSE))</f>
        <v>0156-66-2031</v>
      </c>
      <c r="I33" s="54" t="str">
        <f>IF($A33="","",VLOOKUP($A33,[2]登録事業所管理簿!$B$4:$O$312,7,FALSE))</f>
        <v>byouin@town.shikaoi.lg.jp</v>
      </c>
      <c r="J33" s="116">
        <v>43441</v>
      </c>
      <c r="K33" s="116">
        <v>43806</v>
      </c>
      <c r="L33" s="131" t="s">
        <v>85</v>
      </c>
      <c r="M33" s="34" t="s">
        <v>784</v>
      </c>
      <c r="N33" s="34" t="s">
        <v>35</v>
      </c>
      <c r="O33" s="82" t="s">
        <v>186</v>
      </c>
      <c r="P33" s="34" t="s">
        <v>48</v>
      </c>
      <c r="Q33" s="34" t="s">
        <v>48</v>
      </c>
      <c r="R33" s="34" t="s">
        <v>48</v>
      </c>
      <c r="S33" s="34" t="s">
        <v>34</v>
      </c>
      <c r="T33" s="34" t="s">
        <v>192</v>
      </c>
      <c r="U33" s="209" t="s">
        <v>200</v>
      </c>
      <c r="V33" s="233"/>
    </row>
    <row r="34" spans="1:22" s="0" customFormat="1" ht="63.75" customHeight="1">
      <c r="A34" s="20">
        <v>3</v>
      </c>
      <c r="B34" s="33">
        <v>30</v>
      </c>
      <c r="C34" s="45" t="s">
        <v>652</v>
      </c>
      <c r="D34" s="55" t="str">
        <f>IF($A34="","",VLOOKUP($A34,[2]登録事業所管理簿!$B$4:$O$312,2,FALSE))</f>
        <v>株式会社　鹿追ホットスプリングス
（かんの温泉）</v>
      </c>
      <c r="E34" s="56" t="str">
        <f>IF($A34="","",VLOOKUP($A34,[2]登録事業所管理簿!$B$4:$O$312,3,FALSE))&amp;""</f>
        <v>081-0220</v>
      </c>
      <c r="F34" s="81" t="str">
        <f>IF($A34="","",VLOOKUP($A34,[2]登録事業所管理簿!$B$4:$O$312,4,FALSE))&amp;""</f>
        <v>河東郡鹿追町字然別国有林145林班</v>
      </c>
      <c r="G34" s="56" t="str">
        <f>IF($A34="","",VLOOKUP($A34,[2]登録事業所管理簿!$B$4:$O$312,5,FALSE))&amp;""</f>
        <v>代表取締役
勝海　敏正</v>
      </c>
      <c r="H34" s="90" t="str">
        <f>IF($A34="","",VLOOKUP($A34,[2]登録事業所管理簿!$B$4:$O$312,6,FALSE))&amp;""</f>
        <v>050-5319-4068
（090-9758-8270）</v>
      </c>
      <c r="I34" s="56" t="str">
        <f>IF($A34="","",VLOOKUP($A34,[2]登録事業所管理簿!$B$4:$O$312,7,FALSE))&amp;""</f>
        <v>kannno@springs.jp.net</v>
      </c>
      <c r="J34" s="116">
        <v>43441</v>
      </c>
      <c r="K34" s="116">
        <v>43806</v>
      </c>
      <c r="L34" s="132" t="s">
        <v>132</v>
      </c>
      <c r="M34" s="34" t="s">
        <v>784</v>
      </c>
      <c r="N34" s="34">
        <v>1</v>
      </c>
      <c r="O34" s="54" t="s">
        <v>228</v>
      </c>
      <c r="P34" s="34" t="s">
        <v>48</v>
      </c>
      <c r="Q34" s="34" t="s">
        <v>48</v>
      </c>
      <c r="R34" s="34" t="s">
        <v>48</v>
      </c>
      <c r="S34" s="34" t="s">
        <v>34</v>
      </c>
      <c r="T34" s="34" t="s">
        <v>230</v>
      </c>
      <c r="U34" s="173"/>
      <c r="V34" s="234"/>
    </row>
    <row r="35" spans="1:22" s="0" customFormat="1" ht="63.75" customHeight="1">
      <c r="A35" s="20">
        <v>5</v>
      </c>
      <c r="B35" s="32">
        <v>31</v>
      </c>
      <c r="C35" s="44" t="s">
        <v>686</v>
      </c>
      <c r="D35" s="55" t="str">
        <f>IF($A35="","",VLOOKUP($A35,[2]登録事業所管理簿!$B$4:$O$312,2,FALSE))</f>
        <v>北海道拓殖バス(株)</v>
      </c>
      <c r="E35" s="54" t="str">
        <f>IF($A35="","",VLOOKUP($A35,[2]登録事業所管理簿!$B$4:$O$312,3,FALSE))&amp;""</f>
        <v>081-0201</v>
      </c>
      <c r="F35" s="55" t="str">
        <f>IF($A35="","",VLOOKUP($A35,[2]登録事業所管理簿!$B$4:$O$312,4,FALSE))&amp;""</f>
        <v>河東郡鹿追町新町3丁目55番地</v>
      </c>
      <c r="G35" s="54" t="str">
        <f>IF($A35="","",VLOOKUP($A35,[2]登録事業所管理簿!$B$4:$O$312,5,FALSE))&amp;""</f>
        <v>中木　雄三郎</v>
      </c>
      <c r="H35" s="89" t="str">
        <f>IF($A35="","",VLOOKUP($A35,[2]登録事業所管理簿!$B$4:$O$312,6,FALSE))&amp;""</f>
        <v>0155-31-8811</v>
      </c>
      <c r="I35" s="54" t="str">
        <f>IF($A35="","",VLOOKUP($A35,[2]登録事業所管理簿!$B$4:$O$312,7,FALSE))&amp;""</f>
        <v>info@takubus.com</v>
      </c>
      <c r="J35" s="116">
        <v>43441</v>
      </c>
      <c r="K35" s="116">
        <v>43806</v>
      </c>
      <c r="L35" s="131" t="s">
        <v>334</v>
      </c>
      <c r="M35" s="34" t="s">
        <v>784</v>
      </c>
      <c r="N35" s="34">
        <v>1</v>
      </c>
      <c r="O35" s="82" t="s">
        <v>347</v>
      </c>
      <c r="P35" s="34" t="s">
        <v>48</v>
      </c>
      <c r="Q35" s="34" t="s">
        <v>48</v>
      </c>
      <c r="R35" s="34" t="s">
        <v>48</v>
      </c>
      <c r="S35" s="34" t="s">
        <v>18</v>
      </c>
      <c r="T35" s="34" t="s">
        <v>339</v>
      </c>
      <c r="U35" s="209" t="s">
        <v>342</v>
      </c>
      <c r="V35" s="233"/>
    </row>
    <row r="36" spans="1:22" s="0" customFormat="1" ht="63.75" customHeight="1">
      <c r="A36" s="20">
        <v>6</v>
      </c>
      <c r="B36" s="33">
        <v>32</v>
      </c>
      <c r="C36" s="45" t="s">
        <v>188</v>
      </c>
      <c r="D36" s="55" t="str">
        <f>IF($A36="","",VLOOKUP($A36,[2]登録事業所管理簿!$B$4:$O$312,2,FALSE))</f>
        <v>カントリーパパ</v>
      </c>
      <c r="E36" s="56" t="str">
        <f>IF($A36="","",VLOOKUP($A36,[2]登録事業所管理簿!$B$4:$O$312,3,FALSE))&amp;""</f>
        <v>081-0216</v>
      </c>
      <c r="F36" s="81" t="str">
        <f>IF($A36="","",VLOOKUP($A36,[2]登録事業所管理簿!$B$4:$O$312,4,FALSE))&amp;""</f>
        <v>河東郡鹿追町北5線11-1</v>
      </c>
      <c r="G36" s="56" t="str">
        <f>IF($A36="","",VLOOKUP($A36,[2]登録事業所管理簿!$B$4:$O$312,5,FALSE))&amp;""</f>
        <v>代表
山岸　宏</v>
      </c>
      <c r="H36" s="91" t="str">
        <f>IF($A36="","",VLOOKUP($A36,[2]登録事業所管理簿!$B$4:$O$312,6,FALSE))&amp;""</f>
        <v>0156-66-2888</v>
      </c>
      <c r="I36" s="56" t="str">
        <f>IF($A36="","",VLOOKUP($A36,[2]登録事業所管理簿!$B$4:$O$312,7,FALSE))&amp;""</f>
        <v xml:space="preserve"> </v>
      </c>
      <c r="J36" s="116">
        <v>43441</v>
      </c>
      <c r="K36" s="116">
        <v>43806</v>
      </c>
      <c r="L36" s="131" t="s">
        <v>343</v>
      </c>
      <c r="M36" s="34" t="s">
        <v>784</v>
      </c>
      <c r="N36" s="34">
        <v>1</v>
      </c>
      <c r="O36" s="54" t="s">
        <v>279</v>
      </c>
      <c r="P36" s="34" t="s">
        <v>48</v>
      </c>
      <c r="Q36" s="34" t="s">
        <v>48</v>
      </c>
      <c r="R36" s="34" t="s">
        <v>48</v>
      </c>
      <c r="S36" s="34" t="s">
        <v>34</v>
      </c>
      <c r="T36" s="34" t="s">
        <v>199</v>
      </c>
      <c r="U36" s="209" t="s">
        <v>788</v>
      </c>
      <c r="V36" s="234"/>
    </row>
    <row r="37" spans="1:22" s="0" customFormat="1" ht="63.75" customHeight="1">
      <c r="A37" s="20">
        <v>9</v>
      </c>
      <c r="B37" s="32">
        <v>33</v>
      </c>
      <c r="C37" s="44" t="s">
        <v>612</v>
      </c>
      <c r="D37" s="55" t="str">
        <f>IF($A37="","",VLOOKUP($A37,[2]登録事業所管理簿!$B$4:$O$312,2,FALSE))</f>
        <v>高田牧場</v>
      </c>
      <c r="E37" s="54" t="str">
        <f>IF($A37="","",VLOOKUP($A37,[2]登録事業所管理簿!$B$4:$O$312,3,FALSE))&amp;""</f>
        <v>081-0228</v>
      </c>
      <c r="F37" s="55" t="str">
        <f>IF($A37="","",VLOOKUP($A37,[2]登録事業所管理簿!$B$4:$O$312,4,FALSE))&amp;""</f>
        <v>河東郡鹿追町美蔓西18線21番地1</v>
      </c>
      <c r="G37" s="54" t="str">
        <f>IF($A37="","",VLOOKUP($A37,[2]登録事業所管理簿!$B$4:$O$312,5,FALSE))&amp;""</f>
        <v>高田　泰輔</v>
      </c>
      <c r="H37" s="89" t="str">
        <f>IF($A37="","",VLOOKUP($A37,[2]登録事業所管理簿!$B$4:$O$312,6,FALSE))&amp;""</f>
        <v>090-1523-2804</v>
      </c>
      <c r="I37" s="54" t="str">
        <f>IF($A37="","",VLOOKUP($A37,[2]登録事業所管理簿!$B$4:$O$312,7,FALSE))&amp;""</f>
        <v/>
      </c>
      <c r="J37" s="116">
        <v>43441</v>
      </c>
      <c r="K37" s="116">
        <v>43806</v>
      </c>
      <c r="L37" s="131" t="s">
        <v>145</v>
      </c>
      <c r="M37" s="34" t="s">
        <v>784</v>
      </c>
      <c r="N37" s="34" t="s">
        <v>35</v>
      </c>
      <c r="O37" s="54" t="s">
        <v>379</v>
      </c>
      <c r="P37" s="34" t="s">
        <v>48</v>
      </c>
      <c r="Q37" s="34" t="s">
        <v>48</v>
      </c>
      <c r="R37" s="34" t="s">
        <v>48</v>
      </c>
      <c r="S37" s="34" t="s">
        <v>18</v>
      </c>
      <c r="T37" s="34" t="s">
        <v>185</v>
      </c>
      <c r="U37" s="209"/>
      <c r="V37" s="233"/>
    </row>
    <row r="38" spans="1:22" s="0" customFormat="1" ht="63.75" customHeight="1">
      <c r="A38" s="20">
        <v>11</v>
      </c>
      <c r="B38" s="33">
        <v>34</v>
      </c>
      <c r="C38" s="45" t="s">
        <v>398</v>
      </c>
      <c r="D38" s="55" t="str">
        <f>IF($A38="","",VLOOKUP($A38,[2]登録事業所管理簿!$B$4:$O$312,2,FALSE))</f>
        <v>とりもと調剤薬局</v>
      </c>
      <c r="E38" s="56" t="str">
        <f>IF($A38="","",VLOOKUP($A38,[2]登録事業所管理簿!$B$4:$O$312,3,FALSE))&amp;""</f>
        <v>081-0201</v>
      </c>
      <c r="F38" s="81" t="str">
        <f>IF($A38="","",VLOOKUP($A38,[2]登録事業所管理簿!$B$4:$O$312,4,FALSE))&amp;""</f>
        <v>河東郡鹿追町新町1-5</v>
      </c>
      <c r="G38" s="56" t="str">
        <f>IF($A38="","",VLOOKUP($A38,[2]登録事業所管理簿!$B$4:$O$312,5,FALSE))&amp;""</f>
        <v>鳥本</v>
      </c>
      <c r="H38" s="91" t="str">
        <f>IF($A38="","",VLOOKUP($A38,[2]登録事業所管理簿!$B$4:$O$312,6,FALSE))&amp;""</f>
        <v>0156-69-7780</v>
      </c>
      <c r="I38" s="56" t="str">
        <f>IF($A38="","",VLOOKUP($A38,[2]登録事業所管理簿!$B$4:$O$312,7,FALSE))&amp;""</f>
        <v/>
      </c>
      <c r="J38" s="116">
        <v>43441</v>
      </c>
      <c r="K38" s="116">
        <v>43806</v>
      </c>
      <c r="L38" s="131" t="s">
        <v>95</v>
      </c>
      <c r="M38" s="34" t="s">
        <v>784</v>
      </c>
      <c r="N38" s="34" t="s">
        <v>35</v>
      </c>
      <c r="O38" s="82" t="s">
        <v>456</v>
      </c>
      <c r="P38" s="34" t="s">
        <v>48</v>
      </c>
      <c r="Q38" s="34" t="s">
        <v>48</v>
      </c>
      <c r="R38" s="34" t="s">
        <v>48</v>
      </c>
      <c r="S38" s="34" t="s">
        <v>34</v>
      </c>
      <c r="T38" s="34" t="s">
        <v>499</v>
      </c>
      <c r="U38" s="209" t="s">
        <v>409</v>
      </c>
      <c r="V38" s="234"/>
    </row>
    <row r="39" spans="1:22" s="0" customFormat="1" ht="63.75" customHeight="1">
      <c r="A39" s="20">
        <v>26</v>
      </c>
      <c r="B39" s="32">
        <v>35</v>
      </c>
      <c r="C39" s="44" t="s">
        <v>675</v>
      </c>
      <c r="D39" s="55" t="str">
        <f>IF($A39="","",VLOOKUP($A39,[2]登録事業所管理簿!$B$4:$O$312,2,FALSE))</f>
        <v>みやざわ循環器・内科クリニック</v>
      </c>
      <c r="E39" s="54" t="str">
        <f>IF($A39="","",VLOOKUP($A39,[2]登録事業所管理簿!$B$4:$O$312,3,FALSE))&amp;""</f>
        <v>081-0201</v>
      </c>
      <c r="F39" s="55" t="str">
        <f>IF($A39="","",VLOOKUP($A39,[2]登録事業所管理簿!$B$4:$O$312,4,FALSE))&amp;""</f>
        <v>河東郡鹿追町新町１丁目８番地１</v>
      </c>
      <c r="G39" s="54" t="str">
        <f>IF($A39="","",VLOOKUP($A39,[2]登録事業所管理簿!$B$4:$O$312,5,FALSE))&amp;""</f>
        <v>宮澤</v>
      </c>
      <c r="H39" s="89" t="str">
        <f>IF($A39="","",VLOOKUP($A39,[2]登録事業所管理簿!$B$4:$O$312,6,FALSE))&amp;""</f>
        <v>0156-66-1213</v>
      </c>
      <c r="I39" s="54" t="str">
        <f>IF($A39="","",VLOOKUP($A39,[2]登録事業所管理簿!$B$4:$O$312,7,FALSE))&amp;""</f>
        <v/>
      </c>
      <c r="J39" s="116">
        <v>43441</v>
      </c>
      <c r="K39" s="116">
        <v>43806</v>
      </c>
      <c r="L39" s="132" t="s">
        <v>749</v>
      </c>
      <c r="M39" s="34" t="s">
        <v>784</v>
      </c>
      <c r="N39" s="34" t="s">
        <v>35</v>
      </c>
      <c r="O39" s="82" t="s">
        <v>750</v>
      </c>
      <c r="P39" s="34" t="s">
        <v>48</v>
      </c>
      <c r="Q39" s="34" t="s">
        <v>48</v>
      </c>
      <c r="R39" s="34" t="s">
        <v>48</v>
      </c>
      <c r="S39" s="34" t="s">
        <v>34</v>
      </c>
      <c r="T39" s="34" t="s">
        <v>600</v>
      </c>
      <c r="U39" s="209" t="s">
        <v>265</v>
      </c>
      <c r="V39" s="233"/>
    </row>
    <row r="40" spans="1:22" s="0" customFormat="1" ht="63.75" customHeight="1">
      <c r="A40" s="20">
        <v>8</v>
      </c>
      <c r="B40" s="33">
        <v>36</v>
      </c>
      <c r="C40" s="45" t="s">
        <v>134</v>
      </c>
      <c r="D40" s="55" t="str">
        <f>IF($A40="","",VLOOKUP($A40,[2]登録事業所管理簿!$B$4:$O$312,2,FALSE))</f>
        <v>株式会社　三井組</v>
      </c>
      <c r="E40" s="56" t="str">
        <f>IF($A40="","",VLOOKUP($A40,[2]登録事業所管理簿!$B$4:$O$312,3,FALSE))&amp;""</f>
        <v>081-0223</v>
      </c>
      <c r="F40" s="81" t="str">
        <f>IF($A40="","",VLOOKUP($A40,[2]登録事業所管理簿!$B$4:$O$312,4,FALSE))&amp;""</f>
        <v>河東郡鹿追町南町1丁目24番地</v>
      </c>
      <c r="G40" s="56" t="str">
        <f>IF($A40="","",VLOOKUP($A40,[2]登録事業所管理簿!$B$4:$O$312,5,FALSE))&amp;""</f>
        <v>三井　雅弘</v>
      </c>
      <c r="H40" s="91" t="str">
        <f>IF($A40="","",VLOOKUP($A40,[2]登録事業所管理簿!$B$4:$O$312,6,FALSE))&amp;""</f>
        <v>0156-66-2511</v>
      </c>
      <c r="I40" s="56" t="str">
        <f>IF($A40="","",VLOOKUP($A40,[2]登録事業所管理簿!$B$4:$O$312,7,FALSE))&amp;""</f>
        <v/>
      </c>
      <c r="J40" s="116">
        <v>43441</v>
      </c>
      <c r="K40" s="116">
        <v>43806</v>
      </c>
      <c r="L40" s="132" t="s">
        <v>482</v>
      </c>
      <c r="M40" s="34" t="s">
        <v>784</v>
      </c>
      <c r="N40" s="34" t="s">
        <v>35</v>
      </c>
      <c r="O40" s="82" t="s">
        <v>483</v>
      </c>
      <c r="P40" s="34" t="s">
        <v>48</v>
      </c>
      <c r="Q40" s="34" t="s">
        <v>48</v>
      </c>
      <c r="R40" s="34" t="s">
        <v>48</v>
      </c>
      <c r="S40" s="34"/>
      <c r="T40" s="34"/>
      <c r="U40" s="209" t="s">
        <v>764</v>
      </c>
      <c r="V40" s="234"/>
    </row>
    <row r="41" spans="1:22" s="0" customFormat="1" ht="63.75" customHeight="1">
      <c r="A41" s="20">
        <v>21</v>
      </c>
      <c r="B41" s="32">
        <v>37</v>
      </c>
      <c r="C41" s="44" t="s">
        <v>473</v>
      </c>
      <c r="D41" s="55" t="str">
        <f>IF($A41="","",VLOOKUP($A41,[2]登録事業所管理簿!$B$4:$O$312,2,FALSE))</f>
        <v>（農）西上経営組合</v>
      </c>
      <c r="E41" s="54" t="str">
        <f>IF($A41="","",VLOOKUP($A41,[2]登録事業所管理簿!$B$4:$O$312,3,FALSE))&amp;""</f>
        <v>081-0226</v>
      </c>
      <c r="F41" s="55" t="str">
        <f>IF($A41="","",VLOOKUP($A41,[2]登録事業所管理簿!$B$4:$O$312,4,FALSE))&amp;""</f>
        <v>河東郡鹿追町上幌内4線北2番地１</v>
      </c>
      <c r="G41" s="54" t="str">
        <f>IF($A41="","",VLOOKUP($A41,[2]登録事業所管理簿!$B$4:$O$312,5,FALSE))&amp;""</f>
        <v>菅原</v>
      </c>
      <c r="H41" s="89" t="str">
        <f>IF($A41="","",VLOOKUP($A41,[2]登録事業所管理簿!$B$4:$O$312,6,FALSE))&amp;""</f>
        <v>0156-66-3197</v>
      </c>
      <c r="I41" s="54" t="str">
        <f>IF($A41="","",VLOOKUP($A41,[2]登録事業所管理簿!$B$4:$O$312,7,FALSE))&amp;""</f>
        <v/>
      </c>
      <c r="J41" s="116">
        <v>43441</v>
      </c>
      <c r="K41" s="116">
        <v>43806</v>
      </c>
      <c r="L41" s="132" t="s">
        <v>596</v>
      </c>
      <c r="M41" s="34" t="s">
        <v>784</v>
      </c>
      <c r="N41" s="34" t="s">
        <v>35</v>
      </c>
      <c r="O41" s="82" t="s">
        <v>461</v>
      </c>
      <c r="P41" s="34" t="s">
        <v>48</v>
      </c>
      <c r="Q41" s="34" t="s">
        <v>48</v>
      </c>
      <c r="R41" s="34" t="s">
        <v>48</v>
      </c>
      <c r="S41" s="34" t="s">
        <v>34</v>
      </c>
      <c r="T41" s="34" t="s">
        <v>169</v>
      </c>
      <c r="U41" s="210" t="s">
        <v>769</v>
      </c>
      <c r="V41" s="233"/>
    </row>
    <row r="42" spans="1:22" s="0" customFormat="1" ht="63.75" customHeight="1">
      <c r="A42" s="20">
        <v>24</v>
      </c>
      <c r="B42" s="33">
        <v>38</v>
      </c>
      <c r="C42" s="45" t="s">
        <v>208</v>
      </c>
      <c r="D42" s="55" t="str">
        <f>IF($A42="","",VLOOKUP($A42,[2]登録事業所管理簿!$B$4:$O$312,2,FALSE))</f>
        <v>医療法人社団鹿追東町歯科医院</v>
      </c>
      <c r="E42" s="56" t="str">
        <f>IF($A42="","",VLOOKUP($A42,[2]登録事業所管理簿!$B$4:$O$312,3,FALSE))&amp;""</f>
        <v>081-0222</v>
      </c>
      <c r="F42" s="81" t="str">
        <f>IF($A42="","",VLOOKUP($A42,[2]登録事業所管理簿!$B$4:$O$312,4,FALSE))&amp;""</f>
        <v>河東郡鹿追町東町１丁目３０番地</v>
      </c>
      <c r="G42" s="56" t="str">
        <f>IF($A42="","",VLOOKUP($A42,[2]登録事業所管理簿!$B$4:$O$312,5,FALSE))&amp;""</f>
        <v>柴野　憲幸</v>
      </c>
      <c r="H42" s="91" t="str">
        <f>IF($A42="","",VLOOKUP($A42,[2]登録事業所管理簿!$B$4:$O$312,6,FALSE))&amp;""</f>
        <v>0156-67-7100</v>
      </c>
      <c r="I42" s="56" t="str">
        <f>IF($A42="","",VLOOKUP($A42,[2]登録事業所管理簿!$B$4:$O$312,7,FALSE))&amp;""</f>
        <v/>
      </c>
      <c r="J42" s="116">
        <v>43441</v>
      </c>
      <c r="K42" s="116">
        <v>43806</v>
      </c>
      <c r="L42" s="135" t="s">
        <v>629</v>
      </c>
      <c r="M42" s="34" t="s">
        <v>784</v>
      </c>
      <c r="N42" s="34" t="s">
        <v>35</v>
      </c>
      <c r="O42" s="82" t="s">
        <v>316</v>
      </c>
      <c r="P42" s="34" t="s">
        <v>48</v>
      </c>
      <c r="Q42" s="34" t="s">
        <v>48</v>
      </c>
      <c r="R42" s="34" t="s">
        <v>48</v>
      </c>
      <c r="S42" s="34" t="s">
        <v>18</v>
      </c>
      <c r="T42" s="197" t="s">
        <v>531</v>
      </c>
      <c r="U42" s="209" t="s">
        <v>570</v>
      </c>
      <c r="V42" s="234"/>
    </row>
    <row r="43" spans="1:22" s="0" customFormat="1" ht="63.75" customHeight="1">
      <c r="A43" s="20">
        <v>7</v>
      </c>
      <c r="B43" s="32">
        <v>39</v>
      </c>
      <c r="C43" s="44" t="s">
        <v>687</v>
      </c>
      <c r="D43" s="55" t="str">
        <f>IF($A43="","",VLOOKUP($A43,[2]登録事業所管理簿!$B$4:$O$312,2,FALSE))</f>
        <v>カントリーファーマーズ藤田牧場</v>
      </c>
      <c r="E43" s="54" t="str">
        <f>IF($A43="","",VLOOKUP($A43,[2]登録事業所管理簿!$B$4:$O$312,3,FALSE))&amp;""</f>
        <v>081-0341</v>
      </c>
      <c r="F43" s="55" t="str">
        <f>IF($A43="","",VLOOKUP($A43,[2]登録事業所管理簿!$B$4:$O$312,4,FALSE))&amp;""</f>
        <v>河東郡鹿追町瓜幕西28線26-5</v>
      </c>
      <c r="G43" s="82" t="str">
        <f>IF($A43="","",VLOOKUP($A43,[2]登録事業所管理簿!$B$4:$O$312,5,FALSE))&amp;""</f>
        <v>代表　藤田　均
（担当　藤田　大和）</v>
      </c>
      <c r="H43" s="92" t="str">
        <f>IF($A43="","",VLOOKUP($A43,[2]登録事業所管理簿!$B$4:$O$312,6,FALSE))&amp;""</f>
        <v>0156-67-2316
（090-9389-2794）</v>
      </c>
      <c r="I43" s="54" t="str">
        <f>IF($A43="","",VLOOKUP($A43,[2]登録事業所管理簿!$B$4:$O$312,7,FALSE))&amp;""</f>
        <v xml:space="preserve"> </v>
      </c>
      <c r="J43" s="116">
        <v>43441</v>
      </c>
      <c r="K43" s="116">
        <v>43806</v>
      </c>
      <c r="L43" s="131" t="s">
        <v>352</v>
      </c>
      <c r="M43" s="34" t="s">
        <v>784</v>
      </c>
      <c r="N43" s="34">
        <v>1</v>
      </c>
      <c r="O43" s="82" t="s">
        <v>273</v>
      </c>
      <c r="P43" s="34" t="s">
        <v>48</v>
      </c>
      <c r="Q43" s="34" t="s">
        <v>48</v>
      </c>
      <c r="R43" s="34" t="s">
        <v>48</v>
      </c>
      <c r="S43" s="34" t="s">
        <v>18</v>
      </c>
      <c r="T43" s="179" t="s">
        <v>551</v>
      </c>
      <c r="U43" s="209" t="s">
        <v>757</v>
      </c>
      <c r="V43" s="233"/>
    </row>
    <row r="44" spans="1:22" s="0" customFormat="1" ht="63.75" customHeight="1">
      <c r="A44" s="20">
        <v>25</v>
      </c>
      <c r="B44" s="33">
        <v>40</v>
      </c>
      <c r="C44" s="45" t="s">
        <v>14</v>
      </c>
      <c r="D44" s="55" t="str">
        <f>IF($A44="","",VLOOKUP($A44,[2]登録事業所管理簿!$B$4:$O$312,2,FALSE))</f>
        <v>鹿追郵便局</v>
      </c>
      <c r="E44" s="56" t="str">
        <f>IF($A44="","",VLOOKUP($A44,[2]登録事業所管理簿!$B$4:$O$312,3,FALSE))&amp;""</f>
        <v>081-0221</v>
      </c>
      <c r="F44" s="81" t="str">
        <f>IF($A44="","",VLOOKUP($A44,[2]登録事業所管理簿!$B$4:$O$312,4,FALSE))&amp;""</f>
        <v>河東郡鹿追町栄町１丁目４番地</v>
      </c>
      <c r="G44" s="56" t="str">
        <f>IF($A44="","",VLOOKUP($A44,[2]登録事業所管理簿!$B$4:$O$312,5,FALSE))&amp;""</f>
        <v>及川</v>
      </c>
      <c r="H44" s="91" t="str">
        <f>IF($A44="","",VLOOKUP($A44,[2]登録事業所管理簿!$B$4:$O$312,6,FALSE))&amp;""</f>
        <v>080-9893-1083</v>
      </c>
      <c r="I44" s="56" t="str">
        <f>IF($A44="","",VLOOKUP($A44,[2]登録事業所管理簿!$B$4:$O$312,7,FALSE))&amp;""</f>
        <v/>
      </c>
      <c r="J44" s="116">
        <v>43441</v>
      </c>
      <c r="K44" s="116">
        <v>43806</v>
      </c>
      <c r="L44" s="136" t="s">
        <v>70</v>
      </c>
      <c r="M44" s="34" t="s">
        <v>784</v>
      </c>
      <c r="N44" s="34" t="s">
        <v>35</v>
      </c>
      <c r="O44" s="56" t="s">
        <v>651</v>
      </c>
      <c r="P44" s="34" t="s">
        <v>48</v>
      </c>
      <c r="Q44" s="34" t="s">
        <v>48</v>
      </c>
      <c r="R44" s="34" t="s">
        <v>48</v>
      </c>
      <c r="S44" s="33" t="s">
        <v>34</v>
      </c>
      <c r="T44" s="56" t="s">
        <v>520</v>
      </c>
      <c r="U44" s="173" t="s">
        <v>586</v>
      </c>
      <c r="V44" s="234"/>
    </row>
    <row r="45" spans="1:22" s="0" customFormat="1" ht="63.75" customHeight="1">
      <c r="A45" s="20">
        <v>12</v>
      </c>
      <c r="B45" s="32">
        <v>41</v>
      </c>
      <c r="C45" s="44" t="s">
        <v>689</v>
      </c>
      <c r="D45" s="55" t="str">
        <f>IF($A45="","",VLOOKUP($A45,[2]登録事業所管理簿!$B$4:$O$312,2,FALSE))</f>
        <v>（有）健勝重建</v>
      </c>
      <c r="E45" s="54" t="str">
        <f>IF($A45="","",VLOOKUP($A45,[2]登録事業所管理簿!$B$4:$O$312,3,FALSE))&amp;""</f>
        <v>081-0216</v>
      </c>
      <c r="F45" s="55" t="str">
        <f>IF($A45="","",VLOOKUP($A45,[2]登録事業所管理簿!$B$4:$O$312,4,FALSE))&amp;""</f>
        <v>河東郡鹿追町鹿追北5線2番地23</v>
      </c>
      <c r="G45" s="54" t="str">
        <f>IF($A45="","",VLOOKUP($A45,[2]登録事業所管理簿!$B$4:$O$312,5,FALSE))&amp;""</f>
        <v>樋口</v>
      </c>
      <c r="H45" s="89" t="str">
        <f>IF($A45="","",VLOOKUP($A45,[2]登録事業所管理簿!$B$4:$O$312,6,FALSE))&amp;""</f>
        <v>0156-66-3508</v>
      </c>
      <c r="I45" s="54" t="str">
        <f>IF($A45="","",VLOOKUP($A45,[2]登録事業所管理簿!$B$4:$O$312,7,FALSE))&amp;""</f>
        <v/>
      </c>
      <c r="J45" s="116">
        <v>43441</v>
      </c>
      <c r="K45" s="116">
        <v>43806</v>
      </c>
      <c r="L45" s="132" t="s">
        <v>716</v>
      </c>
      <c r="M45" s="34" t="s">
        <v>784</v>
      </c>
      <c r="N45" s="34" t="s">
        <v>35</v>
      </c>
      <c r="O45" s="54" t="s">
        <v>351</v>
      </c>
      <c r="P45" s="179" t="s">
        <v>10</v>
      </c>
      <c r="Q45" s="34" t="s">
        <v>48</v>
      </c>
      <c r="R45" s="34" t="s">
        <v>48</v>
      </c>
      <c r="S45" s="34" t="s">
        <v>34</v>
      </c>
      <c r="T45" s="54" t="s">
        <v>106</v>
      </c>
      <c r="U45" s="209" t="s">
        <v>717</v>
      </c>
      <c r="V45" s="233"/>
    </row>
    <row r="46" spans="1:22" s="0" customFormat="1" ht="63.75" customHeight="1">
      <c r="A46" s="20">
        <v>13</v>
      </c>
      <c r="B46" s="33">
        <v>42</v>
      </c>
      <c r="C46" s="45" t="s">
        <v>691</v>
      </c>
      <c r="D46" s="55" t="str">
        <f>IF($A46="","",VLOOKUP($A46,[2]登録事業所管理簿!$B$4:$O$312,2,FALSE))</f>
        <v>鳥せいチェーン　鹿追店</v>
      </c>
      <c r="E46" s="56" t="str">
        <f>IF($A46="","",VLOOKUP($A46,[2]登録事業所管理簿!$B$4:$O$312,3,FALSE))&amp;""</f>
        <v>081-0221</v>
      </c>
      <c r="F46" s="81" t="str">
        <f>IF($A46="","",VLOOKUP($A46,[2]登録事業所管理簿!$B$4:$O$312,4,FALSE))&amp;""</f>
        <v>河東郡鹿追町栄町1丁目63</v>
      </c>
      <c r="G46" s="56" t="str">
        <f>IF($A46="","",VLOOKUP($A46,[2]登録事業所管理簿!$B$4:$O$312,5,FALSE))&amp;""</f>
        <v>鈴木　健一</v>
      </c>
      <c r="H46" s="91" t="str">
        <f>IF($A46="","",VLOOKUP($A46,[2]登録事業所管理簿!$B$4:$O$312,6,FALSE))&amp;""</f>
        <v>0156-66-2989</v>
      </c>
      <c r="I46" s="56" t="str">
        <f>IF($A46="","",VLOOKUP($A46,[2]登録事業所管理簿!$B$4:$O$312,7,FALSE))&amp;""</f>
        <v/>
      </c>
      <c r="J46" s="116">
        <v>43441</v>
      </c>
      <c r="K46" s="116">
        <v>43806</v>
      </c>
      <c r="L46" s="131" t="s">
        <v>207</v>
      </c>
      <c r="M46" s="34" t="s">
        <v>784</v>
      </c>
      <c r="N46" s="34" t="s">
        <v>35</v>
      </c>
      <c r="O46" s="54" t="s">
        <v>639</v>
      </c>
      <c r="P46" s="34" t="s">
        <v>48</v>
      </c>
      <c r="Q46" s="34" t="s">
        <v>48</v>
      </c>
      <c r="R46" s="34" t="s">
        <v>48</v>
      </c>
      <c r="S46" s="34" t="s">
        <v>34</v>
      </c>
      <c r="T46" s="179" t="s">
        <v>719</v>
      </c>
      <c r="U46" s="209" t="s">
        <v>409</v>
      </c>
      <c r="V46" s="234"/>
    </row>
    <row r="47" spans="1:22" s="0" customFormat="1" ht="63.75" customHeight="1">
      <c r="A47" s="20">
        <v>15</v>
      </c>
      <c r="B47" s="32">
        <v>43</v>
      </c>
      <c r="C47" s="44" t="s">
        <v>694</v>
      </c>
      <c r="D47" s="55" t="str">
        <f>IF($A47="","",VLOOKUP($A47,[2]登録事業所管理簿!$B$4:$O$312,2,FALSE))</f>
        <v xml:space="preserve">
然別湖畔温泉ホテル風水　</v>
      </c>
      <c r="E47" s="54" t="str">
        <f>IF($A47="","",VLOOKUP($A47,[2]登録事業所管理簿!$B$4:$O$312,3,FALSE))&amp;""</f>
        <v>081-0344</v>
      </c>
      <c r="F47" s="55" t="str">
        <f>IF($A47="","",VLOOKUP($A47,[2]登録事業所管理簿!$B$4:$O$312,4,FALSE))&amp;""</f>
        <v>河東郡鹿追町字然別湖畔</v>
      </c>
      <c r="G47" s="54" t="str">
        <f>IF($A47="","",VLOOKUP($A47,[2]登録事業所管理簿!$B$4:$O$312,5,FALSE))&amp;""</f>
        <v>水間</v>
      </c>
      <c r="H47" s="89" t="str">
        <f>IF($A47="","",VLOOKUP($A47,[2]登録事業所管理簿!$B$4:$O$312,6,FALSE))&amp;""</f>
        <v>0156-67-2211</v>
      </c>
      <c r="I47" s="54" t="str">
        <f>IF($A47="","",VLOOKUP($A47,[2]登録事業所管理簿!$B$4:$O$312,7,FALSE))&amp;""</f>
        <v/>
      </c>
      <c r="J47" s="116">
        <v>43441</v>
      </c>
      <c r="K47" s="116">
        <v>43806</v>
      </c>
      <c r="L47" s="131" t="s">
        <v>54</v>
      </c>
      <c r="M47" s="34" t="s">
        <v>784</v>
      </c>
      <c r="N47" s="34" t="s">
        <v>35</v>
      </c>
      <c r="O47" s="82" t="s">
        <v>313</v>
      </c>
      <c r="P47" s="34" t="s">
        <v>48</v>
      </c>
      <c r="Q47" s="34" t="s">
        <v>48</v>
      </c>
      <c r="R47" s="34" t="s">
        <v>48</v>
      </c>
      <c r="S47" s="34" t="s">
        <v>18</v>
      </c>
      <c r="T47" s="179" t="s">
        <v>721</v>
      </c>
      <c r="U47" s="209" t="s">
        <v>736</v>
      </c>
      <c r="V47" s="233"/>
    </row>
    <row r="48" spans="1:22" s="0" customFormat="1" ht="63.75" customHeight="1">
      <c r="A48" s="20">
        <v>15</v>
      </c>
      <c r="B48" s="33">
        <v>44</v>
      </c>
      <c r="C48" s="45" t="s">
        <v>700</v>
      </c>
      <c r="D48" s="55" t="str">
        <f>IF($A48="","",VLOOKUP($A48,[2]登録事業所管理簿!$B$4:$O$312,2,FALSE))</f>
        <v xml:space="preserve">
然別湖畔温泉ホテル風水　</v>
      </c>
      <c r="E48" s="56" t="str">
        <f>IF($A48="","",VLOOKUP($A48,[2]登録事業所管理簿!$B$4:$O$312,3,FALSE))&amp;""</f>
        <v>081-0344</v>
      </c>
      <c r="F48" s="81" t="str">
        <f>IF($A48="","",VLOOKUP($A48,[2]登録事業所管理簿!$B$4:$O$312,4,FALSE))&amp;""</f>
        <v>河東郡鹿追町字然別湖畔</v>
      </c>
      <c r="G48" s="56" t="str">
        <f>IF($A48="","",VLOOKUP($A48,[2]登録事業所管理簿!$B$4:$O$312,5,FALSE))&amp;""</f>
        <v>水間</v>
      </c>
      <c r="H48" s="91" t="str">
        <f>IF($A48="","",VLOOKUP($A48,[2]登録事業所管理簿!$B$4:$O$312,6,FALSE))&amp;""</f>
        <v>0156-67-2211</v>
      </c>
      <c r="I48" s="56" t="str">
        <f>IF($A48="","",VLOOKUP($A48,[2]登録事業所管理簿!$B$4:$O$312,7,FALSE))&amp;""</f>
        <v/>
      </c>
      <c r="J48" s="116">
        <v>43441</v>
      </c>
      <c r="K48" s="116">
        <v>43806</v>
      </c>
      <c r="L48" s="117" t="s">
        <v>637</v>
      </c>
      <c r="M48" s="34" t="s">
        <v>784</v>
      </c>
      <c r="N48" s="34" t="s">
        <v>35</v>
      </c>
      <c r="O48" s="173" t="s">
        <v>731</v>
      </c>
      <c r="P48" s="34" t="s">
        <v>48</v>
      </c>
      <c r="Q48" s="34" t="s">
        <v>48</v>
      </c>
      <c r="R48" s="34" t="s">
        <v>48</v>
      </c>
      <c r="S48" s="34" t="s">
        <v>34</v>
      </c>
      <c r="T48" s="179" t="s">
        <v>728</v>
      </c>
      <c r="U48" s="209" t="s">
        <v>523</v>
      </c>
      <c r="V48" s="234"/>
    </row>
    <row r="49" spans="1:22" s="0" customFormat="1" ht="63.75" customHeight="1">
      <c r="A49" s="20">
        <v>23</v>
      </c>
      <c r="B49" s="32">
        <v>45</v>
      </c>
      <c r="C49" s="44" t="s">
        <v>698</v>
      </c>
      <c r="D49" s="55" t="str">
        <f>IF($A49="","",VLOOKUP($A49,[2]登録事業所管理簿!$B$4:$O$312,2,FALSE))</f>
        <v>（有）佐藤削業</v>
      </c>
      <c r="E49" s="54" t="str">
        <f>IF($A49="","",VLOOKUP($A49,[2]登録事業所管理簿!$B$4:$O$312,3,FALSE))&amp;""</f>
        <v>081-0227</v>
      </c>
      <c r="F49" s="55" t="str">
        <f>IF($A49="","",VLOOKUP($A49,[2]登録事業所管理簿!$B$4:$O$312,4,FALSE))&amp;""</f>
        <v>河東郡鹿追町幌内西22線24番地</v>
      </c>
      <c r="G49" s="54" t="str">
        <f>IF($A49="","",VLOOKUP($A49,[2]登録事業所管理簿!$B$4:$O$312,5,FALSE))&amp;""</f>
        <v>佐藤　毅</v>
      </c>
      <c r="H49" s="89" t="str">
        <f>IF($A49="","",VLOOKUP($A49,[2]登録事業所管理簿!$B$4:$O$312,6,FALSE))&amp;""</f>
        <v>0156-66-3139</v>
      </c>
      <c r="I49" s="54" t="str">
        <f>IF($A49="","",VLOOKUP($A49,[2]登録事業所管理簿!$B$4:$O$312,7,FALSE))&amp;""</f>
        <v/>
      </c>
      <c r="J49" s="116">
        <v>43441</v>
      </c>
      <c r="K49" s="116">
        <v>43806</v>
      </c>
      <c r="L49" s="131" t="s">
        <v>607</v>
      </c>
      <c r="M49" s="34" t="s">
        <v>784</v>
      </c>
      <c r="N49" s="34" t="s">
        <v>35</v>
      </c>
      <c r="O49" s="54" t="s">
        <v>552</v>
      </c>
      <c r="P49" s="34" t="s">
        <v>48</v>
      </c>
      <c r="Q49" s="34" t="s">
        <v>48</v>
      </c>
      <c r="R49" s="34" t="s">
        <v>48</v>
      </c>
      <c r="S49" s="34" t="s">
        <v>18</v>
      </c>
      <c r="T49" s="34" t="s">
        <v>86</v>
      </c>
      <c r="U49" s="212" t="s">
        <v>508</v>
      </c>
      <c r="V49" s="233"/>
    </row>
    <row r="50" spans="1:22" s="0" customFormat="1" ht="63.75" customHeight="1">
      <c r="A50" s="20">
        <v>19</v>
      </c>
      <c r="B50" s="33">
        <v>46</v>
      </c>
      <c r="C50" s="45" t="s">
        <v>505</v>
      </c>
      <c r="D50" s="55" t="str">
        <f>IF($A50="","",VLOOKUP($A50,[2]登録事業所管理簿!$B$4:$O$312,2,FALSE))</f>
        <v>セブンイレブン鹿追南町店</v>
      </c>
      <c r="E50" s="56" t="str">
        <f>IF($A50="","",VLOOKUP($A50,[2]登録事業所管理簿!$B$4:$O$312,3,FALSE))&amp;""</f>
        <v>081-0223</v>
      </c>
      <c r="F50" s="81" t="str">
        <f>IF($A50="","",VLOOKUP($A50,[2]登録事業所管理簿!$B$4:$O$312,4,FALSE))&amp;""</f>
        <v>河東郡鹿追町南町2丁目11番地</v>
      </c>
      <c r="G50" s="56" t="str">
        <f>IF($A50="","",VLOOKUP($A50,[2]登録事業所管理簿!$B$4:$O$312,5,FALSE))&amp;""</f>
        <v>村上</v>
      </c>
      <c r="H50" s="91" t="str">
        <f>IF($A50="","",VLOOKUP($A50,[2]登録事業所管理簿!$B$4:$O$312,6,FALSE))&amp;""</f>
        <v>0156-69-7800</v>
      </c>
      <c r="I50" s="56" t="str">
        <f>IF($A50="","",VLOOKUP($A50,[2]登録事業所管理簿!$B$4:$O$312,7,FALSE))&amp;""</f>
        <v/>
      </c>
      <c r="J50" s="116">
        <v>43441</v>
      </c>
      <c r="K50" s="116">
        <v>43806</v>
      </c>
      <c r="L50" s="132" t="s">
        <v>656</v>
      </c>
      <c r="M50" s="34" t="s">
        <v>784</v>
      </c>
      <c r="N50" s="34" t="s">
        <v>35</v>
      </c>
      <c r="O50" s="54" t="s">
        <v>730</v>
      </c>
      <c r="P50" s="34" t="s">
        <v>48</v>
      </c>
      <c r="Q50" s="34" t="s">
        <v>48</v>
      </c>
      <c r="R50" s="34" t="s">
        <v>48</v>
      </c>
      <c r="S50" s="34" t="s">
        <v>34</v>
      </c>
      <c r="T50" s="34" t="s">
        <v>767</v>
      </c>
      <c r="U50" s="209" t="s">
        <v>409</v>
      </c>
      <c r="V50" s="234"/>
    </row>
    <row r="51" spans="1:22" s="0" customFormat="1" ht="63.75" customHeight="1">
      <c r="A51" s="20">
        <v>27</v>
      </c>
      <c r="B51" s="32">
        <v>47</v>
      </c>
      <c r="C51" s="44" t="s">
        <v>62</v>
      </c>
      <c r="D51" s="55" t="str">
        <f>IF($A51="","",VLOOKUP($A51,[2]登録事業所管理簿!$B$4:$O$312,2,FALSE))</f>
        <v>太田農場</v>
      </c>
      <c r="E51" s="54" t="str">
        <f>IF($A51="","",VLOOKUP($A51,[2]登録事業所管理簿!$B$4:$O$312,3,FALSE))&amp;""</f>
        <v>081-0217</v>
      </c>
      <c r="F51" s="55" t="str">
        <f>IF($A51="","",VLOOKUP($A51,[2]登録事業所管理簿!$B$4:$O$312,4,FALSE))&amp;""</f>
        <v>河東郡鹿追町鹿追基線7番地</v>
      </c>
      <c r="G51" s="54" t="str">
        <f>IF($A51="","",VLOOKUP($A51,[2]登録事業所管理簿!$B$4:$O$312,5,FALSE))&amp;""</f>
        <v>太田　幸男</v>
      </c>
      <c r="H51" s="89" t="str">
        <f>IF($A51="","",VLOOKUP($A51,[2]登録事業所管理簿!$B$4:$O$312,6,FALSE))&amp;""</f>
        <v>090-3772-3834</v>
      </c>
      <c r="I51" s="54" t="str">
        <f>IF($A51="","",VLOOKUP($A51,[2]登録事業所管理簿!$B$4:$O$312,7,FALSE))&amp;""</f>
        <v/>
      </c>
      <c r="J51" s="116">
        <v>43441</v>
      </c>
      <c r="K51" s="116">
        <v>43806</v>
      </c>
      <c r="L51" s="131" t="s">
        <v>779</v>
      </c>
      <c r="M51" s="34" t="s">
        <v>784</v>
      </c>
      <c r="N51" s="34" t="s">
        <v>35</v>
      </c>
      <c r="O51" s="54" t="s">
        <v>780</v>
      </c>
      <c r="P51" s="34" t="s">
        <v>48</v>
      </c>
      <c r="Q51" s="34" t="s">
        <v>48</v>
      </c>
      <c r="R51" s="34" t="s">
        <v>48</v>
      </c>
      <c r="S51" s="34" t="s">
        <v>18</v>
      </c>
      <c r="T51" s="54" t="s">
        <v>782</v>
      </c>
      <c r="U51" s="209" t="s">
        <v>203</v>
      </c>
      <c r="V51" s="233"/>
    </row>
    <row r="52" spans="1:22" ht="63.75" customHeight="1">
      <c r="A52" s="21">
        <v>28</v>
      </c>
      <c r="B52" s="32">
        <v>48</v>
      </c>
      <c r="C52" s="44" t="s">
        <v>702</v>
      </c>
      <c r="D52" s="54" t="str">
        <f>IF($A52="","",VLOOKUP($A52,[2]登録事業所管理簿!$B$4:$O$312,2,FALSE))</f>
        <v>鹿追町役場（企画財政課）</v>
      </c>
      <c r="E52" s="54" t="str">
        <f>IF($A52="","",VLOOKUP($A52,[2]登録事業所管理簿!$B$4:$O$312,3,FALSE))&amp;""</f>
        <v>081-0292</v>
      </c>
      <c r="F52" s="54" t="str">
        <f>IF($A52="","",VLOOKUP($A52,[2]登録事業所管理簿!$B$4:$O$312,4,FALSE))&amp;""</f>
        <v>河東郡鹿追町東町１丁目１５番地１</v>
      </c>
      <c r="G52" s="54" t="str">
        <f>IF($A52="","",VLOOKUP($A52,[2]登録事業所管理簿!$B$4:$O$312,5,FALSE))&amp;""</f>
        <v>大西・塚田・森内</v>
      </c>
      <c r="H52" s="89" t="str">
        <f>IF($A52="","",VLOOKUP($A52,[2]登録事業所管理簿!$B$4:$O$312,6,FALSE))&amp;""</f>
        <v>0156-66-4032</v>
      </c>
      <c r="I52" s="54" t="str">
        <f>IF($A52="","",VLOOKUP($A52,[2]登録事業所管理簿!$B$4:$O$312,7,FALSE))&amp;""</f>
        <v/>
      </c>
      <c r="J52" s="116">
        <v>43441</v>
      </c>
      <c r="K52" s="116">
        <v>43455</v>
      </c>
      <c r="L52" s="133" t="s">
        <v>811</v>
      </c>
      <c r="M52" s="157">
        <v>43555</v>
      </c>
      <c r="N52" s="34">
        <v>1</v>
      </c>
      <c r="O52" s="54" t="s">
        <v>306</v>
      </c>
      <c r="P52" s="180" t="s">
        <v>785</v>
      </c>
      <c r="Q52" s="180" t="s">
        <v>706</v>
      </c>
      <c r="R52" s="34" t="s">
        <v>48</v>
      </c>
      <c r="S52" s="34" t="s">
        <v>18</v>
      </c>
      <c r="T52" s="55" t="s">
        <v>281</v>
      </c>
      <c r="U52" s="209"/>
      <c r="V52" s="233"/>
    </row>
    <row r="53" spans="1:22" ht="63.75" customHeight="1">
      <c r="A53" s="21">
        <v>16</v>
      </c>
      <c r="B53" s="32">
        <v>49</v>
      </c>
      <c r="C53" s="44" t="s">
        <v>704</v>
      </c>
      <c r="D53" s="54" t="str">
        <f>IF($A53="","",VLOOKUP($A53,[2]登録事業所管理簿!$B$4:$O$312,2,FALSE))</f>
        <v>道の駅　しかおい直売会</v>
      </c>
      <c r="E53" s="54" t="str">
        <f>IF($A53="","",VLOOKUP($A53,[2]登録事業所管理簿!$B$4:$O$312,3,FALSE))&amp;""</f>
        <v>081-0222</v>
      </c>
      <c r="F53" s="54" t="str">
        <f>IF($A53="","",VLOOKUP($A53,[2]登録事業所管理簿!$B$4:$O$312,4,FALSE))&amp;""</f>
        <v>河東郡鹿追町東町3丁目2番地</v>
      </c>
      <c r="G53" s="54" t="str">
        <f>IF($A53="","",VLOOKUP($A53,[2]登録事業所管理簿!$B$4:$O$312,5,FALSE))&amp;""</f>
        <v>窪田</v>
      </c>
      <c r="H53" s="89" t="str">
        <f>IF($A53="","",VLOOKUP($A53,[2]登録事業所管理簿!$B$4:$O$312,6,FALSE))&amp;""</f>
        <v>0156-66-1125</v>
      </c>
      <c r="I53" s="54" t="str">
        <f>IF($A53="","",VLOOKUP($A53,[2]登録事業所管理簿!$B$4:$O$312,7,FALSE))&amp;""</f>
        <v/>
      </c>
      <c r="J53" s="116">
        <v>43441</v>
      </c>
      <c r="K53" s="116">
        <v>43806</v>
      </c>
      <c r="L53" s="132" t="s">
        <v>661</v>
      </c>
      <c r="M53" s="34" t="s">
        <v>784</v>
      </c>
      <c r="N53" s="34" t="s">
        <v>834</v>
      </c>
      <c r="O53" s="174" t="s">
        <v>61</v>
      </c>
      <c r="P53" s="34" t="s">
        <v>48</v>
      </c>
      <c r="Q53" s="34" t="s">
        <v>48</v>
      </c>
      <c r="R53" s="34" t="s">
        <v>48</v>
      </c>
      <c r="S53" s="34"/>
      <c r="T53" s="82" t="s">
        <v>836</v>
      </c>
      <c r="U53" s="209" t="s">
        <v>409</v>
      </c>
      <c r="V53" s="233"/>
    </row>
    <row r="54" spans="1:22" ht="63.75" customHeight="1">
      <c r="A54" s="21">
        <v>17</v>
      </c>
      <c r="B54" s="33">
        <v>50</v>
      </c>
      <c r="C54" s="45" t="s">
        <v>710</v>
      </c>
      <c r="D54" s="56" t="str">
        <f>IF($A54="","",VLOOKUP($A54,[2]登録事業所管理簿!$B$4:$O$312,2,FALSE))</f>
        <v>鈴蘭ビルサービス株式会社</v>
      </c>
      <c r="E54" s="56" t="str">
        <f>IF($A54="","",VLOOKUP($A54,[2]登録事業所管理簿!$B$4:$O$312,3,FALSE))&amp;""</f>
        <v>080-0312</v>
      </c>
      <c r="F54" s="81" t="str">
        <f>IF($A54="","",VLOOKUP($A54,[2]登録事業所管理簿!$B$4:$O$312,4,FALSE))&amp;""</f>
        <v>河東郡音更町南鈴蘭南2丁目4番地</v>
      </c>
      <c r="G54" s="56" t="str">
        <f>IF($A54="","",VLOOKUP($A54,[2]登録事業所管理簿!$B$4:$O$312,5,FALSE))&amp;""</f>
        <v>五十嵐</v>
      </c>
      <c r="H54" s="91" t="str">
        <f>IF($A54="","",VLOOKUP($A54,[2]登録事業所管理簿!$B$4:$O$312,6,FALSE))&amp;""</f>
        <v>0155-32-3800</v>
      </c>
      <c r="I54" s="56" t="str">
        <f>IF($A54="","",VLOOKUP($A54,[2]登録事業所管理簿!$B$4:$O$312,7,FALSE))&amp;""</f>
        <v/>
      </c>
      <c r="J54" s="116">
        <v>43462</v>
      </c>
      <c r="K54" s="116">
        <v>43827</v>
      </c>
      <c r="L54" s="137" t="s">
        <v>761</v>
      </c>
      <c r="M54" s="33" t="s">
        <v>838</v>
      </c>
      <c r="N54" s="34" t="s">
        <v>834</v>
      </c>
      <c r="O54" s="59" t="s">
        <v>841</v>
      </c>
      <c r="P54" s="81" t="s">
        <v>843</v>
      </c>
      <c r="Q54" s="81" t="s">
        <v>844</v>
      </c>
      <c r="R54" s="34" t="s">
        <v>48</v>
      </c>
      <c r="S54" s="33" t="s">
        <v>18</v>
      </c>
      <c r="T54" s="56" t="s">
        <v>846</v>
      </c>
      <c r="U54" s="173" t="s">
        <v>788</v>
      </c>
      <c r="V54" s="234"/>
    </row>
    <row r="55" spans="1:22" ht="63.75" customHeight="1">
      <c r="A55" s="21">
        <v>28</v>
      </c>
      <c r="B55" s="33">
        <v>51</v>
      </c>
      <c r="C55" s="45" t="s">
        <v>847</v>
      </c>
      <c r="D55" s="56" t="str">
        <f>IF($A55="","",VLOOKUP($A55,[2]登録事業所管理簿!$B$4:$O$312,2,FALSE))</f>
        <v>鹿追町役場（企画財政課）</v>
      </c>
      <c r="E55" s="56" t="str">
        <f>IF($A55="","",VLOOKUP($A55,[2]登録事業所管理簿!$B$4:$O$312,3,FALSE))&amp;""</f>
        <v>081-0292</v>
      </c>
      <c r="F55" s="56" t="str">
        <f>IF($A55="","",VLOOKUP($A55,[2]登録事業所管理簿!$B$4:$O$312,4,FALSE))&amp;""</f>
        <v>河東郡鹿追町東町１丁目１５番地１</v>
      </c>
      <c r="G55" s="56" t="str">
        <f>IF($A55="","",VLOOKUP($A55,[2]登録事業所管理簿!$B$4:$O$312,5,FALSE))&amp;""</f>
        <v>大西・塚田・森内</v>
      </c>
      <c r="H55" s="91" t="str">
        <f>IF($A55="","",VLOOKUP($A55,[2]登録事業所管理簿!$B$4:$O$312,6,FALSE))&amp;""</f>
        <v>0156-66-4032</v>
      </c>
      <c r="I55" s="56" t="str">
        <f>IF($A55="","",VLOOKUP($A55,[2]登録事業所管理簿!$B$4:$O$312,7,FALSE))&amp;""</f>
        <v/>
      </c>
      <c r="J55" s="116">
        <v>43493</v>
      </c>
      <c r="K55" s="116">
        <v>43510</v>
      </c>
      <c r="L55" s="138" t="s">
        <v>75</v>
      </c>
      <c r="M55" s="157">
        <v>43921</v>
      </c>
      <c r="N55" s="33">
        <v>1</v>
      </c>
      <c r="O55" s="56" t="s">
        <v>312</v>
      </c>
      <c r="P55" s="181" t="s">
        <v>298</v>
      </c>
      <c r="Q55" s="59" t="s">
        <v>851</v>
      </c>
      <c r="R55" s="34" t="s">
        <v>48</v>
      </c>
      <c r="S55" s="149" t="s">
        <v>18</v>
      </c>
      <c r="T55" s="59" t="s">
        <v>549</v>
      </c>
      <c r="U55" s="173"/>
      <c r="V55" s="234"/>
    </row>
    <row r="56" spans="1:22" s="6" customFormat="1" ht="63.75" customHeight="1">
      <c r="A56" s="21">
        <v>1</v>
      </c>
      <c r="B56" s="33">
        <v>52</v>
      </c>
      <c r="C56" s="45" t="s">
        <v>8</v>
      </c>
      <c r="D56" s="56" t="str">
        <f>IF($A56="","",VLOOKUP($A56,[2]登録事業所管理簿!$B$4:$O$312,2,FALSE))</f>
        <v>鹿追町国民健康保険病院</v>
      </c>
      <c r="E56" s="56" t="str">
        <f>IF($A56="","",VLOOKUP($A56,[2]登録事業所管理簿!$B$4:$O$312,3,FALSE))&amp;""</f>
        <v>081-0295</v>
      </c>
      <c r="F56" s="56" t="str">
        <f>IF($A56="","",VLOOKUP($A56,[2]登録事業所管理簿!$B$4:$O$312,4,FALSE))&amp;""</f>
        <v>河東郡鹿追町東町1-38</v>
      </c>
      <c r="G56" s="56" t="str">
        <f>IF($A56="","",VLOOKUP($A56,[2]登録事業所管理簿!$B$4:$O$312,5,FALSE))&amp;""</f>
        <v>事務長　菊池　光浩</v>
      </c>
      <c r="H56" s="91" t="str">
        <f>IF($A56="","",VLOOKUP($A56,[2]登録事業所管理簿!$B$4:$O$312,6,FALSE))&amp;""</f>
        <v>0156-66-2031</v>
      </c>
      <c r="I56" s="56" t="str">
        <f>IF($A56="","",VLOOKUP($A56,[2]登録事業所管理簿!$B$4:$O$312,7,FALSE))&amp;""</f>
        <v>byouin@town.shikaoi.lg.jp</v>
      </c>
      <c r="J56" s="116">
        <v>43495</v>
      </c>
      <c r="K56" s="116">
        <v>43860</v>
      </c>
      <c r="L56" s="136" t="s">
        <v>870</v>
      </c>
      <c r="M56" s="33" t="s">
        <v>784</v>
      </c>
      <c r="N56" s="33">
        <v>1</v>
      </c>
      <c r="O56" s="59" t="s">
        <v>884</v>
      </c>
      <c r="P56" s="34" t="s">
        <v>48</v>
      </c>
      <c r="Q56" s="34" t="s">
        <v>48</v>
      </c>
      <c r="R56" s="34" t="s">
        <v>48</v>
      </c>
      <c r="S56" s="33" t="s">
        <v>18</v>
      </c>
      <c r="T56" s="56" t="s">
        <v>561</v>
      </c>
      <c r="U56" s="211" t="s">
        <v>439</v>
      </c>
      <c r="V56" s="234"/>
    </row>
    <row r="57" spans="1:22" ht="63.75" customHeight="1">
      <c r="A57" s="21">
        <v>30</v>
      </c>
      <c r="B57" s="33">
        <v>53</v>
      </c>
      <c r="C57" s="45" t="s">
        <v>8</v>
      </c>
      <c r="D57" s="56" t="str">
        <f>IF($A57="","",VLOOKUP($A57,[2]登録事業所管理簿!$B$4:$O$312,2,FALSE))</f>
        <v>及川削蹄所</v>
      </c>
      <c r="E57" s="56" t="str">
        <f>IF($A57="","",VLOOKUP($A57,[2]登録事業所管理簿!$B$4:$O$312,3,FALSE))&amp;""</f>
        <v>081-0217</v>
      </c>
      <c r="F57" s="56" t="str">
        <f>IF($A57="","",VLOOKUP($A57,[2]登録事業所管理簿!$B$4:$O$312,4,FALSE))&amp;""</f>
        <v>河東郡鹿追町鹿追基線7番地３６</v>
      </c>
      <c r="G57" s="56" t="str">
        <f>IF($A57="","",VLOOKUP($A57,[2]登録事業所管理簿!$B$4:$O$312,5,FALSE))&amp;""</f>
        <v>及川</v>
      </c>
      <c r="H57" s="91" t="str">
        <f>IF($A57="","",VLOOKUP($A57,[2]登録事業所管理簿!$B$4:$O$312,6,FALSE))&amp;""</f>
        <v>090-8896-4913</v>
      </c>
      <c r="I57" s="56" t="str">
        <f>IF($A57="","",VLOOKUP($A57,[2]登録事業所管理簿!$B$4:$O$312,7,FALSE))&amp;""</f>
        <v/>
      </c>
      <c r="J57" s="116">
        <v>43509</v>
      </c>
      <c r="K57" s="116">
        <v>43874</v>
      </c>
      <c r="L57" s="136" t="s">
        <v>860</v>
      </c>
      <c r="M57" s="33" t="s">
        <v>784</v>
      </c>
      <c r="N57" s="33" t="s">
        <v>834</v>
      </c>
      <c r="O57" s="56" t="s">
        <v>863</v>
      </c>
      <c r="P57" s="33" t="s">
        <v>468</v>
      </c>
      <c r="Q57" s="56"/>
      <c r="R57" s="56"/>
      <c r="S57" s="33" t="s">
        <v>18</v>
      </c>
      <c r="T57" s="56" t="s">
        <v>539</v>
      </c>
      <c r="U57" s="173" t="s">
        <v>862</v>
      </c>
      <c r="V57" s="234"/>
    </row>
    <row r="58" spans="1:22" ht="63.75" customHeight="1">
      <c r="A58" s="21">
        <v>29</v>
      </c>
      <c r="B58" s="33">
        <v>54</v>
      </c>
      <c r="C58" s="45" t="s">
        <v>544</v>
      </c>
      <c r="D58" s="56" t="str">
        <f>IF($A58="","",VLOOKUP($A58,[2]登録事業所管理簿!$B$4:$O$312,2,FALSE))</f>
        <v>（株）マインファーム</v>
      </c>
      <c r="E58" s="56" t="str">
        <f>IF($A58="","",VLOOKUP($A58,[2]登録事業所管理簿!$B$4:$O$312,3,FALSE))&amp;""</f>
        <v>081-0341</v>
      </c>
      <c r="F58" s="56" t="str">
        <f>IF($A58="","",VLOOKUP($A58,[2]登録事業所管理簿!$B$4:$O$312,4,FALSE))&amp;""</f>
        <v>河東郡鹿追町瓜幕西30線20-15</v>
      </c>
      <c r="G58" s="56" t="str">
        <f>IF($A58="","",VLOOKUP($A58,[2]登録事業所管理簿!$B$4:$O$312,5,FALSE))&amp;""</f>
        <v>高野</v>
      </c>
      <c r="H58" s="91" t="str">
        <f>IF($A58="","",VLOOKUP($A58,[2]登録事業所管理簿!$B$4:$O$312,6,FALSE))&amp;""</f>
        <v>090-3390-2587</v>
      </c>
      <c r="I58" s="56" t="str">
        <f>IF($A58="","",VLOOKUP($A58,[2]登録事業所管理簿!$B$4:$O$312,7,FALSE))&amp;""</f>
        <v/>
      </c>
      <c r="J58" s="116">
        <v>43501</v>
      </c>
      <c r="K58" s="116">
        <v>43866</v>
      </c>
      <c r="L58" s="136" t="s">
        <v>858</v>
      </c>
      <c r="M58" s="33" t="s">
        <v>784</v>
      </c>
      <c r="N58" s="33" t="s">
        <v>834</v>
      </c>
      <c r="O58" s="56" t="s">
        <v>366</v>
      </c>
      <c r="P58" s="34" t="s">
        <v>48</v>
      </c>
      <c r="Q58" s="34" t="s">
        <v>48</v>
      </c>
      <c r="R58" s="34" t="s">
        <v>48</v>
      </c>
      <c r="S58" s="33" t="s">
        <v>34</v>
      </c>
      <c r="T58" s="56" t="s">
        <v>615</v>
      </c>
      <c r="U58" s="173" t="s">
        <v>788</v>
      </c>
      <c r="V58" s="234"/>
    </row>
    <row r="59" spans="1:22" ht="63.75" customHeight="1">
      <c r="A59" s="21">
        <v>31</v>
      </c>
      <c r="B59" s="33">
        <v>55</v>
      </c>
      <c r="C59" s="45" t="s">
        <v>151</v>
      </c>
      <c r="D59" s="56" t="str">
        <f>IF($A59="","",VLOOKUP($A59,[2]登録事業所管理簿!$B$4:$O$312,2,FALSE))</f>
        <v>株式会社　ブラザーズファーム髙橋</v>
      </c>
      <c r="E59" s="56" t="str">
        <f>IF($A59="","",VLOOKUP($A59,[2]登録事業所管理簿!$B$4:$O$312,3,FALSE))&amp;""</f>
        <v>081-0346</v>
      </c>
      <c r="F59" s="56" t="str">
        <f>IF($A59="","",VLOOKUP($A59,[2]登録事業所管理簿!$B$4:$O$312,4,FALSE))&amp;""</f>
        <v>河東郡鹿追町東瓜幕西19線27番地47</v>
      </c>
      <c r="G59" s="56" t="str">
        <f>IF($A59="","",VLOOKUP($A59,[2]登録事業所管理簿!$B$4:$O$312,5,FALSE))&amp;""</f>
        <v>代表取締役
髙橋　宏輔</v>
      </c>
      <c r="H59" s="91" t="str">
        <f>IF($A59="","",VLOOKUP($A59,[2]登録事業所管理簿!$B$4:$O$312,6,FALSE))&amp;""</f>
        <v>0156-67-2039</v>
      </c>
      <c r="I59" s="56"/>
      <c r="J59" s="117">
        <v>43522</v>
      </c>
      <c r="K59" s="117">
        <v>43887</v>
      </c>
      <c r="L59" s="137" t="s">
        <v>732</v>
      </c>
      <c r="M59" s="149" t="s">
        <v>729</v>
      </c>
      <c r="N59" s="33">
        <v>1</v>
      </c>
      <c r="O59" s="59" t="s">
        <v>671</v>
      </c>
      <c r="P59" s="33" t="s">
        <v>48</v>
      </c>
      <c r="Q59" s="33" t="s">
        <v>48</v>
      </c>
      <c r="R59" s="33" t="s">
        <v>48</v>
      </c>
      <c r="S59" s="33" t="s">
        <v>18</v>
      </c>
      <c r="T59" s="198" t="s">
        <v>840</v>
      </c>
      <c r="U59" s="173"/>
      <c r="V59" s="234"/>
    </row>
    <row r="60" spans="1:22" s="7" customFormat="1" ht="63.75" customHeight="1">
      <c r="A60" s="22">
        <v>32</v>
      </c>
      <c r="B60" s="33">
        <v>56</v>
      </c>
      <c r="C60" s="45" t="s">
        <v>416</v>
      </c>
      <c r="D60" s="56" t="str">
        <f>IF($A60="","",VLOOKUP($A60,[2]登録事業所管理簿!$B$4:$O$312,2,FALSE))</f>
        <v>（株）風景</v>
      </c>
      <c r="E60" s="56" t="str">
        <f>IF($A60="","",VLOOKUP($A60,[2]登録事業所管理簿!$B$4:$O$312,3,FALSE))&amp;""</f>
        <v>081-0346</v>
      </c>
      <c r="F60" s="56" t="str">
        <f>IF($A60="","",VLOOKUP($A60,[2]登録事業所管理簿!$B$4:$O$312,4,FALSE))&amp;""</f>
        <v>河東郡鹿追町東瓜幕西18線28番地26</v>
      </c>
      <c r="G60" s="56" t="str">
        <f>IF($A60="","",VLOOKUP($A60,[2]登録事業所管理簿!$B$4:$O$312,5,FALSE))&amp;""</f>
        <v>清水</v>
      </c>
      <c r="H60" s="91" t="str">
        <f>IF($A60="","",VLOOKUP($A60,[2]登録事業所管理簿!$B$4:$O$312,6,FALSE))&amp;""</f>
        <v>0156-67-2382</v>
      </c>
      <c r="I60" s="56" t="str">
        <f>IF($A60="","",VLOOKUP($A60,[2]登録事業所管理簿!$B$4:$O$312,7,FALSE))&amp;""</f>
        <v/>
      </c>
      <c r="J60" s="116">
        <v>43543</v>
      </c>
      <c r="K60" s="116">
        <v>43909</v>
      </c>
      <c r="L60" s="137" t="s">
        <v>876</v>
      </c>
      <c r="M60" s="33" t="s">
        <v>784</v>
      </c>
      <c r="N60" s="33" t="s">
        <v>834</v>
      </c>
      <c r="O60" s="56" t="s">
        <v>880</v>
      </c>
      <c r="P60" s="33" t="s">
        <v>48</v>
      </c>
      <c r="Q60" s="33" t="s">
        <v>48</v>
      </c>
      <c r="R60" s="33" t="s">
        <v>48</v>
      </c>
      <c r="S60" s="33" t="s">
        <v>34</v>
      </c>
      <c r="T60" s="56" t="s">
        <v>786</v>
      </c>
      <c r="U60" s="173" t="s">
        <v>437</v>
      </c>
      <c r="V60" s="136"/>
    </row>
    <row r="61" spans="1:22" s="7" customFormat="1" ht="63.75" customHeight="1">
      <c r="A61" s="22">
        <v>32</v>
      </c>
      <c r="B61" s="33">
        <v>57</v>
      </c>
      <c r="C61" s="45" t="s">
        <v>679</v>
      </c>
      <c r="D61" s="56" t="str">
        <f>IF($A61="","",VLOOKUP($A61,[2]登録事業所管理簿!$B$4:$O$312,2,FALSE))</f>
        <v>（株）風景</v>
      </c>
      <c r="E61" s="56" t="str">
        <f>IF($A61="","",VLOOKUP($A61,[2]登録事業所管理簿!$B$4:$O$312,3,FALSE))&amp;""</f>
        <v>081-0346</v>
      </c>
      <c r="F61" s="56" t="str">
        <f>IF($A61="","",VLOOKUP($A61,[2]登録事業所管理簿!$B$4:$O$312,4,FALSE))&amp;""</f>
        <v>河東郡鹿追町東瓜幕西18線28番地26</v>
      </c>
      <c r="G61" s="56" t="str">
        <f>IF($A61="","",VLOOKUP($A61,[2]登録事業所管理簿!$B$4:$O$312,5,FALSE))&amp;""</f>
        <v>清水</v>
      </c>
      <c r="H61" s="91" t="str">
        <f>IF($A61="","",VLOOKUP($A61,[2]登録事業所管理簿!$B$4:$O$312,6,FALSE))&amp;""</f>
        <v>0156-67-2382</v>
      </c>
      <c r="I61" s="56" t="str">
        <f>IF($A61="","",VLOOKUP($A61,[2]登録事業所管理簿!$B$4:$O$312,7,FALSE))&amp;""</f>
        <v/>
      </c>
      <c r="J61" s="116">
        <v>43543</v>
      </c>
      <c r="K61" s="116">
        <v>43909</v>
      </c>
      <c r="L61" s="137" t="s">
        <v>879</v>
      </c>
      <c r="M61" s="33" t="s">
        <v>784</v>
      </c>
      <c r="N61" s="33" t="s">
        <v>834</v>
      </c>
      <c r="O61" s="56" t="s">
        <v>883</v>
      </c>
      <c r="P61" s="33" t="s">
        <v>48</v>
      </c>
      <c r="Q61" s="33" t="s">
        <v>48</v>
      </c>
      <c r="R61" s="33" t="s">
        <v>48</v>
      </c>
      <c r="S61" s="33" t="s">
        <v>34</v>
      </c>
      <c r="T61" s="56" t="s">
        <v>786</v>
      </c>
      <c r="U61" s="173" t="s">
        <v>47</v>
      </c>
      <c r="V61" s="136"/>
    </row>
    <row r="62" spans="1:22" ht="63.75" customHeight="1">
      <c r="A62" s="21">
        <v>25</v>
      </c>
      <c r="B62" s="33">
        <v>58</v>
      </c>
      <c r="C62" s="45" t="s">
        <v>256</v>
      </c>
      <c r="D62" s="56" t="str">
        <f>IF($A62="","",VLOOKUP($A62,[2]登録事業所管理簿!$B$4:$O$312,2,FALSE))</f>
        <v>鹿追郵便局</v>
      </c>
      <c r="E62" s="56" t="str">
        <f>IF($A62="","",VLOOKUP($A62,[2]登録事業所管理簿!$B$4:$O$312,3,FALSE))&amp;""</f>
        <v>081-0221</v>
      </c>
      <c r="F62" s="56" t="str">
        <f>IF($A62="","",VLOOKUP($A62,[2]登録事業所管理簿!$B$4:$O$312,4,FALSE))&amp;""</f>
        <v>河東郡鹿追町栄町１丁目４番地</v>
      </c>
      <c r="G62" s="56" t="str">
        <f>IF($A62="","",VLOOKUP($A62,[2]登録事業所管理簿!$B$4:$O$312,5,FALSE))&amp;""</f>
        <v>及川</v>
      </c>
      <c r="H62" s="91" t="str">
        <f>IF($A62="","",VLOOKUP($A62,[2]登録事業所管理簿!$B$4:$O$312,6,FALSE))&amp;""</f>
        <v>080-9893-1083</v>
      </c>
      <c r="I62" s="56" t="str">
        <f>IF($A62="","",VLOOKUP($A62,[2]登録事業所管理簿!$B$4:$O$312,7,FALSE))&amp;""</f>
        <v/>
      </c>
      <c r="J62" s="116">
        <v>43543</v>
      </c>
      <c r="K62" s="116">
        <v>43909</v>
      </c>
      <c r="L62" s="136" t="s">
        <v>455</v>
      </c>
      <c r="M62" s="158">
        <v>43738</v>
      </c>
      <c r="N62" s="33">
        <v>1</v>
      </c>
      <c r="O62" s="56" t="s">
        <v>12</v>
      </c>
      <c r="P62" s="33" t="s">
        <v>468</v>
      </c>
      <c r="Q62" s="33"/>
      <c r="R62" s="33"/>
      <c r="S62" s="33" t="s">
        <v>34</v>
      </c>
      <c r="T62" s="56" t="s">
        <v>885</v>
      </c>
      <c r="U62" s="173" t="s">
        <v>886</v>
      </c>
      <c r="V62" s="234"/>
    </row>
    <row r="63" spans="1:22" ht="63.75" customHeight="1">
      <c r="A63" s="21">
        <v>33</v>
      </c>
      <c r="B63" s="33">
        <v>59</v>
      </c>
      <c r="C63" s="45" t="s">
        <v>910</v>
      </c>
      <c r="D63" s="56" t="str">
        <f>IF($A63="","",VLOOKUP($A63,[2]登録事業所管理簿!$B$4:$O$312,2,FALSE))</f>
        <v>株式会社　中野牧場</v>
      </c>
      <c r="E63" s="56" t="str">
        <f>IF($A63="","",VLOOKUP($A63,[2]登録事業所管理簿!$B$4:$O$312,3,FALSE))&amp;""</f>
        <v>081-0214</v>
      </c>
      <c r="F63" s="56" t="str">
        <f>IF($A63="","",VLOOKUP($A63,[2]登録事業所管理簿!$B$4:$O$312,4,FALSE))&amp;""</f>
        <v>河東郡鹿追町北鹿追北10線3番地55</v>
      </c>
      <c r="G63" s="56" t="str">
        <f>IF($A63="","",VLOOKUP($A63,[2]登録事業所管理簿!$B$4:$O$312,5,FALSE))&amp;""</f>
        <v>中野　景太</v>
      </c>
      <c r="H63" s="91" t="str">
        <f>IF($A63="","",VLOOKUP($A63,[2]登録事業所管理簿!$B$4:$O$312,6,FALSE))&amp;""</f>
        <v>0156-67-2780</v>
      </c>
      <c r="I63" s="56" t="str">
        <f>IF($A63="","",VLOOKUP($A63,[2]登録事業所管理簿!$B$4:$O$312,7,FALSE))&amp;""</f>
        <v>k.nakano@nakanofarm.com</v>
      </c>
      <c r="J63" s="116">
        <v>43609</v>
      </c>
      <c r="K63" s="116">
        <v>43974</v>
      </c>
      <c r="L63" s="136" t="s">
        <v>905</v>
      </c>
      <c r="M63" s="33" t="s">
        <v>784</v>
      </c>
      <c r="N63" s="33">
        <v>3</v>
      </c>
      <c r="O63" s="59" t="s">
        <v>908</v>
      </c>
      <c r="P63" s="33" t="s">
        <v>48</v>
      </c>
      <c r="Q63" s="33" t="s">
        <v>48</v>
      </c>
      <c r="R63" s="33" t="s">
        <v>48</v>
      </c>
      <c r="S63" s="33" t="s">
        <v>34</v>
      </c>
      <c r="T63" s="56" t="s">
        <v>51</v>
      </c>
      <c r="U63" s="173" t="s">
        <v>109</v>
      </c>
      <c r="V63" s="234"/>
    </row>
    <row r="64" spans="1:22" ht="63.75" customHeight="1">
      <c r="A64" s="21">
        <v>2</v>
      </c>
      <c r="B64" s="33">
        <v>60</v>
      </c>
      <c r="C64" s="45" t="s">
        <v>384</v>
      </c>
      <c r="D64" s="54" t="str">
        <f>IF($A64="","",VLOOKUP($A64,[2]登録事業所管理簿!$B$4:$O$312,2,FALSE))</f>
        <v>上村政浩(かみむら　まさひろ)</v>
      </c>
      <c r="E64" s="56" t="str">
        <f>IF($A64="","",VLOOKUP($A64,[2]登録事業所管理簿!$B$4:$O$312,3,FALSE))&amp;""</f>
        <v>081-0218</v>
      </c>
      <c r="F64" s="56" t="str">
        <f>IF($A64="","",VLOOKUP($A64,[2]登録事業所管理簿!$B$4:$O$312,4,FALSE))&amp;""</f>
        <v>河東郡鹿追町上然別西9-13-14</v>
      </c>
      <c r="G64" s="56" t="str">
        <f>IF($A64="","",VLOOKUP($A64,[2]登録事業所管理簿!$B$4:$O$312,5,FALSE))&amp;""</f>
        <v>上村　政浩</v>
      </c>
      <c r="H64" s="91" t="str">
        <f>IF($A64="","",VLOOKUP($A64,[2]登録事業所管理簿!$B$4:$O$312,6,FALSE))&amp;""</f>
        <v>090-9084-3132</v>
      </c>
      <c r="I64" s="56" t="str">
        <f>IF($A64="","",VLOOKUP($A64,[2]登録事業所管理簿!$B$4:$O$312,7,FALSE))&amp;""</f>
        <v>camimura@asahi-net.email.ne.jp</v>
      </c>
      <c r="J64" s="116">
        <v>43691</v>
      </c>
      <c r="K64" s="116">
        <v>44056</v>
      </c>
      <c r="L64" s="131" t="s">
        <v>204</v>
      </c>
      <c r="M64" s="33" t="s">
        <v>784</v>
      </c>
      <c r="N64" s="34" t="s">
        <v>35</v>
      </c>
      <c r="O64" s="82" t="s">
        <v>15</v>
      </c>
      <c r="P64" s="34" t="s">
        <v>48</v>
      </c>
      <c r="Q64" s="34" t="s">
        <v>48</v>
      </c>
      <c r="R64" s="34" t="s">
        <v>48</v>
      </c>
      <c r="S64" s="34" t="s">
        <v>34</v>
      </c>
      <c r="T64" s="199" t="s">
        <v>199</v>
      </c>
      <c r="U64" s="173"/>
      <c r="V64" s="234"/>
    </row>
    <row r="65" spans="1:22" s="8" customFormat="1" ht="63.75" customHeight="1">
      <c r="A65" s="21">
        <v>35</v>
      </c>
      <c r="B65" s="33">
        <v>61</v>
      </c>
      <c r="C65" s="45" t="s">
        <v>380</v>
      </c>
      <c r="D65" s="54" t="str">
        <f>IF($A65="","",VLOOKUP($A65,[2]登録事業所管理簿!$B$4:$O$312,2,FALSE))</f>
        <v>鹿追綜合警備保障有限会社</v>
      </c>
      <c r="E65" s="56" t="str">
        <f>IF($A65="","",VLOOKUP($A65,[2]登録事業所管理簿!$B$4:$O$312,3,FALSE))&amp;""</f>
        <v>081-0201</v>
      </c>
      <c r="F65" s="56" t="str">
        <f>IF($A65="","",VLOOKUP($A65,[2]登録事業所管理簿!$B$4:$O$312,4,FALSE))&amp;""</f>
        <v>河東郡鹿追町新町2丁目25番地</v>
      </c>
      <c r="G65" s="56" t="str">
        <f>IF($A65="","",VLOOKUP($A65,[2]登録事業所管理簿!$B$4:$O$312,5,FALSE))&amp;""</f>
        <v>上山</v>
      </c>
      <c r="H65" s="91" t="str">
        <f>IF($A65="","",VLOOKUP($A65,[2]登録事業所管理簿!$B$4:$O$312,6,FALSE))&amp;""</f>
        <v>0156-66-2439</v>
      </c>
      <c r="I65" s="56" t="str">
        <f>IF($A65="","",VLOOKUP($A65,[2]登録事業所管理簿!$B$4:$O$312,7,FALSE))&amp;""</f>
        <v/>
      </c>
      <c r="J65" s="116">
        <v>43692</v>
      </c>
      <c r="K65" s="116">
        <v>44057</v>
      </c>
      <c r="L65" s="136" t="s">
        <v>905</v>
      </c>
      <c r="M65" s="33" t="s">
        <v>784</v>
      </c>
      <c r="N65" s="33" t="s">
        <v>35</v>
      </c>
      <c r="O65" s="59" t="s">
        <v>402</v>
      </c>
      <c r="P65" s="180" t="s">
        <v>932</v>
      </c>
      <c r="Q65" s="34"/>
      <c r="R65" s="34"/>
      <c r="S65" s="33" t="s">
        <v>933</v>
      </c>
      <c r="T65" s="56" t="s">
        <v>934</v>
      </c>
      <c r="U65" s="173" t="s">
        <v>180</v>
      </c>
      <c r="V65" s="234"/>
    </row>
    <row r="66" spans="1:22" s="7" customFormat="1" ht="63.75" customHeight="1">
      <c r="A66" s="22">
        <v>15</v>
      </c>
      <c r="B66" s="33">
        <v>62</v>
      </c>
      <c r="C66" s="45" t="s">
        <v>128</v>
      </c>
      <c r="D66" s="54" t="str">
        <f>IF($A66="","",VLOOKUP($A66,[2]登録事業所管理簿!$B$4:$O$312,2,FALSE))</f>
        <v xml:space="preserve">
然別湖畔温泉ホテル風水　</v>
      </c>
      <c r="E66" s="56" t="str">
        <f>IF($A66="","",VLOOKUP($A66,[2]登録事業所管理簿!$B$4:$O$312,3,FALSE))&amp;""</f>
        <v>081-0344</v>
      </c>
      <c r="F66" s="56" t="str">
        <f>IF($A66="","",VLOOKUP($A66,[2]登録事業所管理簿!$B$4:$O$312,4,FALSE))&amp;""</f>
        <v>河東郡鹿追町字然別湖畔</v>
      </c>
      <c r="G66" s="56" t="str">
        <f>IF($A66="","",VLOOKUP($A66,[2]登録事業所管理簿!$B$4:$O$312,5,FALSE))&amp;""</f>
        <v>水間</v>
      </c>
      <c r="H66" s="91" t="str">
        <f>IF($A66="","",VLOOKUP($A66,[2]登録事業所管理簿!$B$4:$O$312,6,FALSE))&amp;""</f>
        <v>0156-67-2211</v>
      </c>
      <c r="I66" s="56" t="str">
        <f>IF($A66="","",VLOOKUP($A66,[2]登録事業所管理簿!$B$4:$O$312,7,FALSE))&amp;""</f>
        <v/>
      </c>
      <c r="J66" s="116">
        <v>43693</v>
      </c>
      <c r="K66" s="116">
        <v>44058</v>
      </c>
      <c r="L66" s="131" t="s">
        <v>204</v>
      </c>
      <c r="M66" s="33" t="s">
        <v>784</v>
      </c>
      <c r="N66" s="33" t="s">
        <v>35</v>
      </c>
      <c r="O66" s="59" t="s">
        <v>911</v>
      </c>
      <c r="P66" s="34" t="s">
        <v>48</v>
      </c>
      <c r="Q66" s="34" t="s">
        <v>48</v>
      </c>
      <c r="R66" s="34" t="s">
        <v>48</v>
      </c>
      <c r="S66" s="33" t="s">
        <v>34</v>
      </c>
      <c r="T66" s="56" t="s">
        <v>939</v>
      </c>
      <c r="U66" s="173" t="s">
        <v>1001</v>
      </c>
      <c r="V66" s="136"/>
    </row>
    <row r="67" spans="1:22" s="7" customFormat="1" ht="63.75" customHeight="1">
      <c r="A67" s="22">
        <v>12</v>
      </c>
      <c r="B67" s="33">
        <v>63</v>
      </c>
      <c r="C67" s="45" t="s">
        <v>929</v>
      </c>
      <c r="D67" s="54" t="str">
        <f>IF($A67="","",VLOOKUP($A67,[2]登録事業所管理簿!$B$4:$O$312,2,FALSE))</f>
        <v>（有）健勝重建</v>
      </c>
      <c r="E67" s="56" t="str">
        <f>IF($A67="","",VLOOKUP($A67,[2]登録事業所管理簿!$B$4:$O$312,3,FALSE))&amp;""</f>
        <v>081-0216</v>
      </c>
      <c r="F67" s="56" t="str">
        <f>IF($A67="","",VLOOKUP($A67,[2]登録事業所管理簿!$B$4:$O$312,4,FALSE))&amp;""</f>
        <v>河東郡鹿追町鹿追北5線2番地23</v>
      </c>
      <c r="G67" s="56" t="str">
        <f>IF($A67="","",VLOOKUP($A67,[2]登録事業所管理簿!$B$4:$O$312,5,FALSE))&amp;""</f>
        <v>樋口</v>
      </c>
      <c r="H67" s="91" t="str">
        <f>IF($A67="","",VLOOKUP($A67,[2]登録事業所管理簿!$B$4:$O$312,6,FALSE))&amp;""</f>
        <v>0156-66-3508</v>
      </c>
      <c r="I67" s="56" t="str">
        <f>IF($A67="","",VLOOKUP($A67,[2]登録事業所管理簿!$B$4:$O$312,7,FALSE))&amp;""</f>
        <v/>
      </c>
      <c r="J67" s="116">
        <v>43694</v>
      </c>
      <c r="K67" s="116">
        <v>44059</v>
      </c>
      <c r="L67" s="136" t="s">
        <v>905</v>
      </c>
      <c r="M67" s="33" t="s">
        <v>784</v>
      </c>
      <c r="N67" s="33" t="s">
        <v>35</v>
      </c>
      <c r="O67" s="56" t="s">
        <v>623</v>
      </c>
      <c r="P67" s="33" t="s">
        <v>940</v>
      </c>
      <c r="Q67" s="33"/>
      <c r="R67" s="33"/>
      <c r="S67" s="193" t="s">
        <v>944</v>
      </c>
      <c r="T67" s="59" t="s">
        <v>947</v>
      </c>
      <c r="U67" s="173" t="s">
        <v>1004</v>
      </c>
      <c r="V67" s="136"/>
    </row>
    <row r="68" spans="1:22" ht="63.75" customHeight="1">
      <c r="A68" s="21">
        <v>11</v>
      </c>
      <c r="B68" s="33">
        <v>64</v>
      </c>
      <c r="C68" s="45" t="s">
        <v>465</v>
      </c>
      <c r="D68" s="54" t="str">
        <f>IF($A68="","",VLOOKUP($A68,[2]登録事業所管理簿!$B$4:$O$312,2,FALSE))</f>
        <v>とりもと調剤薬局</v>
      </c>
      <c r="E68" s="56" t="str">
        <f>IF($A68="","",VLOOKUP($A68,[2]登録事業所管理簿!$B$4:$O$312,3,FALSE))&amp;""</f>
        <v>081-0201</v>
      </c>
      <c r="F68" s="56" t="str">
        <f>IF($A68="","",VLOOKUP($A68,[2]登録事業所管理簿!$B$4:$O$312,4,FALSE))&amp;""</f>
        <v>河東郡鹿追町新町1-5</v>
      </c>
      <c r="G68" s="56" t="str">
        <f>IF($A68="","",VLOOKUP($A68,[2]登録事業所管理簿!$B$4:$O$312,5,FALSE))&amp;""</f>
        <v>鳥本</v>
      </c>
      <c r="H68" s="91" t="str">
        <f>IF($A68="","",VLOOKUP($A68,[2]登録事業所管理簿!$B$4:$O$312,6,FALSE))&amp;""</f>
        <v>0156-69-7780</v>
      </c>
      <c r="I68" s="56" t="str">
        <f>IF($A68="","",VLOOKUP($A68,[2]登録事業所管理簿!$B$4:$O$312,7,FALSE))&amp;""</f>
        <v/>
      </c>
      <c r="J68" s="116">
        <v>43695</v>
      </c>
      <c r="K68" s="116">
        <v>44060</v>
      </c>
      <c r="L68" s="131" t="s">
        <v>204</v>
      </c>
      <c r="M68" s="33" t="s">
        <v>784</v>
      </c>
      <c r="N68" s="33" t="s">
        <v>35</v>
      </c>
      <c r="O68" s="59" t="s">
        <v>421</v>
      </c>
      <c r="P68" s="34" t="s">
        <v>48</v>
      </c>
      <c r="Q68" s="34" t="s">
        <v>48</v>
      </c>
      <c r="R68" s="34" t="s">
        <v>48</v>
      </c>
      <c r="S68" s="33" t="s">
        <v>34</v>
      </c>
      <c r="T68" s="56" t="s">
        <v>230</v>
      </c>
      <c r="U68" s="173" t="s">
        <v>1005</v>
      </c>
      <c r="V68" s="234"/>
    </row>
    <row r="69" spans="1:22" s="7" customFormat="1" ht="63.75" customHeight="1">
      <c r="A69" s="22">
        <v>36</v>
      </c>
      <c r="B69" s="33">
        <v>65</v>
      </c>
      <c r="C69" s="45" t="s">
        <v>914</v>
      </c>
      <c r="D69" s="54" t="str">
        <f>IF($A69="","",VLOOKUP($A69,[2]登録事業所管理簿!$B$4:$O$312,2,FALSE))</f>
        <v>（株）鹿追貨物自動車</v>
      </c>
      <c r="E69" s="56" t="str">
        <f>IF($A69="","",VLOOKUP($A69,[2]登録事業所管理簿!$B$4:$O$312,3,FALSE))&amp;""</f>
        <v>081-0213</v>
      </c>
      <c r="F69" s="56" t="str">
        <f>IF($A69="","",VLOOKUP($A69,[2]登録事業所管理簿!$B$4:$O$312,4,FALSE))&amp;""</f>
        <v>河東郡鹿追町西町3丁目5番地</v>
      </c>
      <c r="G69" s="56" t="str">
        <f>IF($A69="","",VLOOKUP($A69,[2]登録事業所管理簿!$B$4:$O$312,5,FALSE))&amp;""</f>
        <v>市川</v>
      </c>
      <c r="H69" s="91" t="str">
        <f>IF($A69="","",VLOOKUP($A69,[2]登録事業所管理簿!$B$4:$O$312,6,FALSE))&amp;""</f>
        <v>0156-66-2415</v>
      </c>
      <c r="I69" s="56" t="str">
        <f>IF($A69="","",VLOOKUP($A69,[2]登録事業所管理簿!$B$4:$O$312,7,FALSE))&amp;""</f>
        <v/>
      </c>
      <c r="J69" s="116">
        <v>43696</v>
      </c>
      <c r="K69" s="116">
        <v>44061</v>
      </c>
      <c r="L69" s="136" t="s">
        <v>905</v>
      </c>
      <c r="M69" s="33" t="s">
        <v>784</v>
      </c>
      <c r="N69" s="33" t="s">
        <v>35</v>
      </c>
      <c r="O69" s="56" t="s">
        <v>973</v>
      </c>
      <c r="P69" s="33" t="s">
        <v>959</v>
      </c>
      <c r="Q69" s="56"/>
      <c r="R69" s="56"/>
      <c r="S69" s="33" t="s">
        <v>18</v>
      </c>
      <c r="T69" s="56" t="s">
        <v>744</v>
      </c>
      <c r="U69" s="173" t="s">
        <v>1007</v>
      </c>
      <c r="V69" s="136"/>
    </row>
    <row r="70" spans="1:22" s="7" customFormat="1" ht="63.75" customHeight="1">
      <c r="A70" s="22">
        <v>26</v>
      </c>
      <c r="B70" s="33">
        <v>66</v>
      </c>
      <c r="C70" s="45" t="s">
        <v>248</v>
      </c>
      <c r="D70" s="54" t="str">
        <f>IF($A70="","",VLOOKUP($A70,[2]登録事業所管理簿!$B$4:$O$312,2,FALSE))</f>
        <v>みやざわ循環器・内科クリニック</v>
      </c>
      <c r="E70" s="56" t="str">
        <f>IF($A70="","",VLOOKUP($A70,[2]登録事業所管理簿!$B$4:$O$312,3,FALSE))&amp;""</f>
        <v>081-0201</v>
      </c>
      <c r="F70" s="56" t="str">
        <f>IF($A70="","",VLOOKUP($A70,[2]登録事業所管理簿!$B$4:$O$312,4,FALSE))&amp;""</f>
        <v>河東郡鹿追町新町１丁目８番地１</v>
      </c>
      <c r="G70" s="56" t="str">
        <f>IF($A70="","",VLOOKUP($A70,[2]登録事業所管理簿!$B$4:$O$312,5,FALSE))&amp;""</f>
        <v>宮澤</v>
      </c>
      <c r="H70" s="91" t="str">
        <f>IF($A70="","",VLOOKUP($A70,[2]登録事業所管理簿!$B$4:$O$312,6,FALSE))&amp;""</f>
        <v>0156-66-1213</v>
      </c>
      <c r="I70" s="56" t="str">
        <f>IF($A70="","",VLOOKUP($A70,[2]登録事業所管理簿!$B$4:$O$312,7,FALSE))&amp;""</f>
        <v/>
      </c>
      <c r="J70" s="116">
        <v>43697</v>
      </c>
      <c r="K70" s="116">
        <v>44062</v>
      </c>
      <c r="L70" s="131" t="s">
        <v>204</v>
      </c>
      <c r="M70" s="33" t="s">
        <v>784</v>
      </c>
      <c r="N70" s="33" t="s">
        <v>35</v>
      </c>
      <c r="O70" s="59" t="s">
        <v>965</v>
      </c>
      <c r="P70" s="34" t="s">
        <v>48</v>
      </c>
      <c r="Q70" s="34" t="s">
        <v>48</v>
      </c>
      <c r="R70" s="34" t="s">
        <v>48</v>
      </c>
      <c r="S70" s="193" t="s">
        <v>944</v>
      </c>
      <c r="T70" s="59" t="s">
        <v>967</v>
      </c>
      <c r="U70" s="173" t="s">
        <v>1009</v>
      </c>
      <c r="V70" s="136"/>
    </row>
    <row r="71" spans="1:22" ht="63.75" customHeight="1">
      <c r="A71" s="21">
        <v>37</v>
      </c>
      <c r="B71" s="33">
        <v>67</v>
      </c>
      <c r="C71" s="45" t="s">
        <v>720</v>
      </c>
      <c r="D71" s="54" t="str">
        <f>IF($A71="","",VLOOKUP($A71,[2]登録事業所管理簿!$B$4:$O$312,2,FALSE))</f>
        <v>パティスリー　ロク</v>
      </c>
      <c r="E71" s="56" t="str">
        <f>IF($A71="","",VLOOKUP($A71,[2]登録事業所管理簿!$B$4:$O$312,3,FALSE))&amp;""</f>
        <v>081-0204</v>
      </c>
      <c r="F71" s="56" t="str">
        <f>IF($A71="","",VLOOKUP($A71,[2]登録事業所管理簿!$B$4:$O$312,4,FALSE))&amp;""</f>
        <v>河東郡鹿追町笹川北7線11番地3</v>
      </c>
      <c r="G71" s="56" t="str">
        <f>IF($A71="","",VLOOKUP($A71,[2]登録事業所管理簿!$B$4:$O$312,5,FALSE))&amp;""</f>
        <v>中野</v>
      </c>
      <c r="H71" s="91" t="str">
        <f>IF($A71="","",VLOOKUP($A71,[2]登録事業所管理簿!$B$4:$O$312,6,FALSE))&amp;""</f>
        <v>0156-66-4666</v>
      </c>
      <c r="I71" s="56" t="str">
        <f>IF($A71="","",VLOOKUP($A71,[2]登録事業所管理簿!$B$4:$O$312,7,FALSE))&amp;""</f>
        <v/>
      </c>
      <c r="J71" s="116">
        <v>44203</v>
      </c>
      <c r="K71" s="116">
        <v>44567</v>
      </c>
      <c r="L71" s="137" t="s">
        <v>1230</v>
      </c>
      <c r="M71" s="33" t="s">
        <v>784</v>
      </c>
      <c r="N71" s="33" t="s">
        <v>35</v>
      </c>
      <c r="O71" s="56" t="s">
        <v>714</v>
      </c>
      <c r="P71" s="34" t="s">
        <v>48</v>
      </c>
      <c r="Q71" s="34" t="s">
        <v>48</v>
      </c>
      <c r="R71" s="34" t="s">
        <v>48</v>
      </c>
      <c r="S71" s="33" t="s">
        <v>34</v>
      </c>
      <c r="T71" s="59" t="s">
        <v>199</v>
      </c>
      <c r="U71" s="173" t="s">
        <v>1010</v>
      </c>
      <c r="V71" s="234"/>
    </row>
    <row r="72" spans="1:22" s="7" customFormat="1" ht="63.75" customHeight="1">
      <c r="A72" s="22">
        <v>38</v>
      </c>
      <c r="B72" s="33">
        <v>68</v>
      </c>
      <c r="C72" s="45" t="s">
        <v>835</v>
      </c>
      <c r="D72" s="54" t="str">
        <f>IF($A72="","",VLOOKUP($A72,[2]登録事業所管理簿!$B$4:$O$312,2,FALSE))</f>
        <v>（有）Ｔ・Ｔ・Ｋ</v>
      </c>
      <c r="E72" s="56" t="str">
        <f>IF($A72="","",VLOOKUP($A72,[2]登録事業所管理簿!$B$4:$O$312,3,FALSE))&amp;""</f>
        <v>081-0213</v>
      </c>
      <c r="F72" s="56" t="str">
        <f>IF($A72="","",VLOOKUP($A72,[2]登録事業所管理簿!$B$4:$O$312,4,FALSE))&amp;""</f>
        <v>河東郡鹿追町西町3丁目3番地</v>
      </c>
      <c r="G72" s="56" t="str">
        <f>IF($A72="","",VLOOKUP($A72,[2]登録事業所管理簿!$B$4:$O$312,5,FALSE))&amp;""</f>
        <v>小森</v>
      </c>
      <c r="H72" s="91" t="str">
        <f>IF($A72="","",VLOOKUP($A72,[2]登録事業所管理簿!$B$4:$O$312,6,FALSE))&amp;""</f>
        <v>0156-66-7883</v>
      </c>
      <c r="I72" s="56" t="str">
        <f>IF($A72="","",VLOOKUP($A72,[2]登録事業所管理簿!$B$4:$O$312,7,FALSE))&amp;""</f>
        <v/>
      </c>
      <c r="J72" s="116">
        <v>43699</v>
      </c>
      <c r="K72" s="116">
        <v>44064</v>
      </c>
      <c r="L72" s="131" t="s">
        <v>204</v>
      </c>
      <c r="M72" s="33" t="s">
        <v>784</v>
      </c>
      <c r="N72" s="33" t="s">
        <v>35</v>
      </c>
      <c r="O72" s="56" t="s">
        <v>973</v>
      </c>
      <c r="P72" s="33" t="s">
        <v>959</v>
      </c>
      <c r="Q72" s="56"/>
      <c r="R72" s="56"/>
      <c r="S72" s="33" t="s">
        <v>18</v>
      </c>
      <c r="T72" s="56" t="s">
        <v>977</v>
      </c>
      <c r="U72" s="173" t="s">
        <v>190</v>
      </c>
      <c r="V72" s="136"/>
    </row>
    <row r="73" spans="1:22" ht="63.75" customHeight="1">
      <c r="A73" s="21">
        <v>34</v>
      </c>
      <c r="B73" s="33">
        <v>69</v>
      </c>
      <c r="C73" s="45" t="s">
        <v>982</v>
      </c>
      <c r="D73" s="54" t="str">
        <f>IF($A73="","",VLOOKUP($A73,[2]登録事業所管理簿!$B$4:$O$312,2,FALSE))</f>
        <v>有限会社　谷電気商会</v>
      </c>
      <c r="E73" s="56" t="str">
        <f>IF($A73="","",VLOOKUP($A73,[2]登録事業所管理簿!$B$4:$O$312,3,FALSE))&amp;""</f>
        <v>081-0221</v>
      </c>
      <c r="F73" s="56" t="str">
        <f>IF($A73="","",VLOOKUP($A73,[2]登録事業所管理簿!$B$4:$O$312,4,FALSE))&amp;""</f>
        <v>河東郡鹿追町栄町2丁目8番地</v>
      </c>
      <c r="G73" s="56" t="str">
        <f>IF($A73="","",VLOOKUP($A73,[2]登録事業所管理簿!$B$4:$O$312,5,FALSE))&amp;""</f>
        <v>専務取締役　谷　真一</v>
      </c>
      <c r="H73" s="91" t="str">
        <f>IF($A73="","",VLOOKUP($A73,[2]登録事業所管理簿!$B$4:$O$312,6,FALSE))&amp;""</f>
        <v>0156-66-2116</v>
      </c>
      <c r="I73" s="56" t="str">
        <f>IF($A73="","",VLOOKUP($A73,[2]登録事業所管理簿!$B$4:$O$312,7,FALSE))&amp;""</f>
        <v>tani_den@f6dion.ne.jp</v>
      </c>
      <c r="J73" s="116">
        <v>43700</v>
      </c>
      <c r="K73" s="116">
        <v>44065</v>
      </c>
      <c r="L73" s="136" t="s">
        <v>905</v>
      </c>
      <c r="M73" s="33" t="s">
        <v>784</v>
      </c>
      <c r="N73" s="33" t="s">
        <v>985</v>
      </c>
      <c r="O73" s="56" t="s">
        <v>987</v>
      </c>
      <c r="P73" s="34" t="s">
        <v>48</v>
      </c>
      <c r="Q73" s="34" t="s">
        <v>48</v>
      </c>
      <c r="R73" s="34" t="s">
        <v>48</v>
      </c>
      <c r="S73" s="33" t="s">
        <v>18</v>
      </c>
      <c r="T73" s="56" t="s">
        <v>25</v>
      </c>
      <c r="U73" s="173" t="s">
        <v>346</v>
      </c>
      <c r="V73" s="234"/>
    </row>
    <row r="74" spans="1:22" ht="63.75" customHeight="1">
      <c r="A74" s="21">
        <v>29</v>
      </c>
      <c r="B74" s="33">
        <v>70</v>
      </c>
      <c r="C74" s="45" t="s">
        <v>1039</v>
      </c>
      <c r="D74" s="56" t="str">
        <f>IF($A74="","",VLOOKUP($A74,[2]登録事業所管理簿!$B$4:$O$312,2,FALSE))</f>
        <v>（株）マインファーム</v>
      </c>
      <c r="E74" s="56" t="str">
        <f>IF($A74="","",VLOOKUP($A74,[2]登録事業所管理簿!$B$4:$O$312,3,FALSE))&amp;""</f>
        <v>081-0341</v>
      </c>
      <c r="F74" s="56" t="str">
        <f>IF($A74="","",VLOOKUP($A74,[2]登録事業所管理簿!$B$4:$O$312,4,FALSE))&amp;""</f>
        <v>河東郡鹿追町瓜幕西30線20-15</v>
      </c>
      <c r="G74" s="56" t="str">
        <f>IF($A74="","",VLOOKUP($A74,[2]登録事業所管理簿!$B$4:$O$312,5,FALSE))&amp;""</f>
        <v>高野</v>
      </c>
      <c r="H74" s="91" t="str">
        <f>IF($A74="","",VLOOKUP($A74,[2]登録事業所管理簿!$B$4:$O$312,6,FALSE))&amp;""</f>
        <v>090-3390-2587</v>
      </c>
      <c r="I74" s="56" t="str">
        <f>IF($A74="","",VLOOKUP($A74,[2]登録事業所管理簿!$B$4:$O$312,7,FALSE))&amp;""</f>
        <v/>
      </c>
      <c r="J74" s="116">
        <v>43701</v>
      </c>
      <c r="K74" s="116">
        <v>44066</v>
      </c>
      <c r="L74" s="131" t="s">
        <v>204</v>
      </c>
      <c r="M74" s="149" t="s">
        <v>1091</v>
      </c>
      <c r="N74" s="33" t="s">
        <v>35</v>
      </c>
      <c r="O74" s="56" t="s">
        <v>588</v>
      </c>
      <c r="P74" s="34" t="s">
        <v>48</v>
      </c>
      <c r="Q74" s="34" t="s">
        <v>48</v>
      </c>
      <c r="R74" s="34" t="s">
        <v>48</v>
      </c>
      <c r="S74" s="33" t="s">
        <v>34</v>
      </c>
      <c r="T74" s="56" t="s">
        <v>1094</v>
      </c>
      <c r="U74" s="173" t="s">
        <v>788</v>
      </c>
      <c r="V74" s="234"/>
    </row>
    <row r="75" spans="1:22" s="9" customFormat="1" ht="63.75" customHeight="1">
      <c r="A75" s="22">
        <v>35</v>
      </c>
      <c r="B75" s="33">
        <v>71</v>
      </c>
      <c r="C75" s="45" t="s">
        <v>979</v>
      </c>
      <c r="D75" s="56" t="str">
        <f>IF($A75="","",VLOOKUP($A75,[2]登録事業所管理簿!$B$4:$O$312,2,FALSE))</f>
        <v>鹿追綜合警備保障有限会社</v>
      </c>
      <c r="E75" s="56" t="str">
        <f>IF($A75="","",VLOOKUP($A75,[2]登録事業所管理簿!$B$4:$O$312,3,FALSE))&amp;""</f>
        <v>081-0201</v>
      </c>
      <c r="F75" s="56" t="str">
        <f>IF($A75="","",VLOOKUP($A75,[2]登録事業所管理簿!$B$4:$O$312,4,FALSE))&amp;""</f>
        <v>河東郡鹿追町新町2丁目25番地</v>
      </c>
      <c r="G75" s="56" t="str">
        <f>IF($A75="","",VLOOKUP($A75,[2]登録事業所管理簿!$B$4:$O$312,5,FALSE))&amp;""</f>
        <v>上山</v>
      </c>
      <c r="H75" s="91" t="str">
        <f>IF($A75="","",VLOOKUP($A75,[2]登録事業所管理簿!$B$4:$O$312,6,FALSE))&amp;""</f>
        <v>0156-66-2439</v>
      </c>
      <c r="I75" s="56" t="str">
        <f>IF($A75="","",VLOOKUP($A75,[2]登録事業所管理簿!$B$4:$O$312,7,FALSE))&amp;""</f>
        <v/>
      </c>
      <c r="J75" s="116">
        <v>44162</v>
      </c>
      <c r="K75" s="116">
        <v>44526</v>
      </c>
      <c r="L75" s="136" t="s">
        <v>49</v>
      </c>
      <c r="M75" s="33" t="s">
        <v>784</v>
      </c>
      <c r="N75" s="33" t="s">
        <v>35</v>
      </c>
      <c r="O75" s="59" t="s">
        <v>402</v>
      </c>
      <c r="P75" s="180" t="s">
        <v>932</v>
      </c>
      <c r="Q75" s="34"/>
      <c r="R75" s="34"/>
      <c r="S75" s="33" t="s">
        <v>933</v>
      </c>
      <c r="T75" s="56" t="s">
        <v>934</v>
      </c>
      <c r="U75" s="173" t="s">
        <v>180</v>
      </c>
      <c r="V75" s="136"/>
    </row>
    <row r="76" spans="1:22" s="9" customFormat="1" ht="63.75" customHeight="1">
      <c r="A76" s="22">
        <v>15</v>
      </c>
      <c r="B76" s="33">
        <v>72</v>
      </c>
      <c r="C76" s="45" t="s">
        <v>981</v>
      </c>
      <c r="D76" s="57" t="str">
        <f>IF($A76="","",VLOOKUP($A76,[2]登録事業所管理簿!$B$4:$O$312,2,FALSE))</f>
        <v xml:space="preserve">
然別湖畔温泉ホテル風水　</v>
      </c>
      <c r="E76" s="56" t="str">
        <f>IF($A76="","",VLOOKUP($A76,[2]登録事業所管理簿!$B$4:$O$312,3,FALSE))&amp;""</f>
        <v>081-0344</v>
      </c>
      <c r="F76" s="56" t="str">
        <f>IF($A76="","",VLOOKUP($A76,[2]登録事業所管理簿!$B$4:$O$312,4,FALSE))&amp;""</f>
        <v>河東郡鹿追町字然別湖畔</v>
      </c>
      <c r="G76" s="56" t="str">
        <f>IF($A76="","",VLOOKUP($A76,[2]登録事業所管理簿!$B$4:$O$312,5,FALSE))&amp;""</f>
        <v>水間</v>
      </c>
      <c r="H76" s="91" t="str">
        <f>IF($A76="","",VLOOKUP($A76,[2]登録事業所管理簿!$B$4:$O$312,6,FALSE))&amp;""</f>
        <v>0156-67-2211</v>
      </c>
      <c r="I76" s="56" t="str">
        <f>IF($A76="","",VLOOKUP($A76,[2]登録事業所管理簿!$B$4:$O$312,7,FALSE))&amp;""</f>
        <v/>
      </c>
      <c r="J76" s="116">
        <v>44162</v>
      </c>
      <c r="K76" s="116">
        <v>44526</v>
      </c>
      <c r="L76" s="137" t="s">
        <v>1210</v>
      </c>
      <c r="M76" s="33" t="s">
        <v>784</v>
      </c>
      <c r="N76" s="33" t="s">
        <v>35</v>
      </c>
      <c r="O76" s="59" t="s">
        <v>1213</v>
      </c>
      <c r="P76" s="34" t="s">
        <v>48</v>
      </c>
      <c r="Q76" s="34" t="s">
        <v>48</v>
      </c>
      <c r="R76" s="34" t="s">
        <v>48</v>
      </c>
      <c r="S76" s="33" t="s">
        <v>34</v>
      </c>
      <c r="T76" s="59" t="s">
        <v>1021</v>
      </c>
      <c r="U76" s="213" t="s">
        <v>1215</v>
      </c>
      <c r="V76" s="136"/>
    </row>
    <row r="77" spans="1:22" s="9" customFormat="1" ht="63.75" customHeight="1">
      <c r="A77" s="22">
        <v>6</v>
      </c>
      <c r="B77" s="33">
        <v>73</v>
      </c>
      <c r="C77" s="45" t="s">
        <v>988</v>
      </c>
      <c r="D77" s="54" t="str">
        <f>IF($A77="","",VLOOKUP($A77,[2]登録事業所管理簿!$B$4:$O$312,2,FALSE))</f>
        <v>カントリーパパ</v>
      </c>
      <c r="E77" s="56" t="str">
        <f>IF($A77="","",VLOOKUP($A77,[2]登録事業所管理簿!$B$4:$O$312,3,FALSE))&amp;""</f>
        <v>081-0216</v>
      </c>
      <c r="F77" s="56" t="str">
        <f>IF($A77="","",VLOOKUP($A77,[2]登録事業所管理簿!$B$4:$O$312,4,FALSE))&amp;""</f>
        <v>河東郡鹿追町北5線11-1</v>
      </c>
      <c r="G77" s="56" t="str">
        <f>IF($A77="","",VLOOKUP($A77,[2]登録事業所管理簿!$B$4:$O$312,5,FALSE))&amp;""</f>
        <v>代表
山岸　宏</v>
      </c>
      <c r="H77" s="91" t="str">
        <f>IF($A77="","",VLOOKUP($A77,[2]登録事業所管理簿!$B$4:$O$312,6,FALSE))&amp;""</f>
        <v>0156-66-2888</v>
      </c>
      <c r="I77" s="56" t="str">
        <f>IF($A77="","",VLOOKUP($A77,[2]登録事業所管理簿!$B$4:$O$312,7,FALSE))&amp;""</f>
        <v xml:space="preserve"> </v>
      </c>
      <c r="J77" s="116">
        <v>43829</v>
      </c>
      <c r="K77" s="116">
        <v>44195</v>
      </c>
      <c r="L77" s="137" t="s">
        <v>1011</v>
      </c>
      <c r="M77" s="33" t="s">
        <v>784</v>
      </c>
      <c r="N77" s="33" t="s">
        <v>35</v>
      </c>
      <c r="O77" s="56" t="s">
        <v>42</v>
      </c>
      <c r="P77" s="34" t="s">
        <v>48</v>
      </c>
      <c r="Q77" s="34" t="s">
        <v>48</v>
      </c>
      <c r="R77" s="34" t="s">
        <v>48</v>
      </c>
      <c r="S77" s="33" t="s">
        <v>34</v>
      </c>
      <c r="T77" s="56" t="s">
        <v>199</v>
      </c>
      <c r="U77" s="173" t="s">
        <v>653</v>
      </c>
      <c r="V77" s="136"/>
    </row>
    <row r="78" spans="1:22" s="9" customFormat="1" ht="63.75" customHeight="1">
      <c r="A78" s="22">
        <v>12</v>
      </c>
      <c r="B78" s="33">
        <v>74</v>
      </c>
      <c r="C78" s="45" t="s">
        <v>713</v>
      </c>
      <c r="D78" s="56" t="str">
        <f>IF($A78="","",VLOOKUP($A78,[2]登録事業所管理簿!$B$4:$O$312,2,FALSE))</f>
        <v>（有）健勝重建</v>
      </c>
      <c r="E78" s="56" t="str">
        <f>IF($A78="","",VLOOKUP($A78,[2]登録事業所管理簿!$B$4:$O$312,3,FALSE))&amp;""</f>
        <v>081-0216</v>
      </c>
      <c r="F78" s="56" t="str">
        <f>IF($A78="","",VLOOKUP($A78,[2]登録事業所管理簿!$B$4:$O$312,4,FALSE))&amp;""</f>
        <v>河東郡鹿追町鹿追北5線2番地23</v>
      </c>
      <c r="G78" s="56" t="str">
        <f>IF($A78="","",VLOOKUP($A78,[2]登録事業所管理簿!$B$4:$O$312,5,FALSE))&amp;""</f>
        <v>樋口</v>
      </c>
      <c r="H78" s="91" t="str">
        <f>IF($A78="","",VLOOKUP($A78,[2]登録事業所管理簿!$B$4:$O$312,6,FALSE))&amp;""</f>
        <v>0156-66-3508</v>
      </c>
      <c r="I78" s="56" t="str">
        <f>IF($A78="","",VLOOKUP($A78,[2]登録事業所管理簿!$B$4:$O$312,7,FALSE))&amp;""</f>
        <v/>
      </c>
      <c r="J78" s="117">
        <v>44162</v>
      </c>
      <c r="K78" s="117">
        <v>44526</v>
      </c>
      <c r="L78" s="139" t="s">
        <v>335</v>
      </c>
      <c r="M78" s="33" t="s">
        <v>784</v>
      </c>
      <c r="N78" s="33" t="s">
        <v>35</v>
      </c>
      <c r="O78" s="59" t="s">
        <v>1196</v>
      </c>
      <c r="P78" s="33" t="s">
        <v>940</v>
      </c>
      <c r="Q78" s="33"/>
      <c r="R78" s="33"/>
      <c r="S78" s="194" t="s">
        <v>871</v>
      </c>
      <c r="T78" s="59"/>
      <c r="U78" s="173" t="s">
        <v>1197</v>
      </c>
      <c r="V78" s="136"/>
    </row>
    <row r="79" spans="1:22" s="9" customFormat="1" ht="63.75" customHeight="1">
      <c r="A79" s="22">
        <v>32</v>
      </c>
      <c r="B79" s="34">
        <v>75</v>
      </c>
      <c r="C79" s="44" t="s">
        <v>990</v>
      </c>
      <c r="D79" s="54" t="str">
        <f>IF($A79="","",VLOOKUP($A79,[2]登録事業所管理簿!$B$4:$O$312,2,FALSE))</f>
        <v>（株）風景</v>
      </c>
      <c r="E79" s="54" t="str">
        <f>IF($A79="","",VLOOKUP($A79,[2]登録事業所管理簿!$B$4:$O$312,3,FALSE))&amp;""</f>
        <v>081-0346</v>
      </c>
      <c r="F79" s="54" t="str">
        <f>IF($A79="","",VLOOKUP($A79,[2]登録事業所管理簿!$B$4:$O$312,4,FALSE))&amp;""</f>
        <v>河東郡鹿追町東瓜幕西18線28番地26</v>
      </c>
      <c r="G79" s="54" t="str">
        <f>IF($A79="","",VLOOKUP($A79,[2]登録事業所管理簿!$B$4:$O$312,5,FALSE))&amp;""</f>
        <v>清水</v>
      </c>
      <c r="H79" s="89" t="str">
        <f>IF($A79="","",VLOOKUP($A79,[2]登録事業所管理簿!$B$4:$O$312,6,FALSE))&amp;""</f>
        <v>0156-67-2382</v>
      </c>
      <c r="I79" s="54" t="str">
        <f>IF($A79="","",VLOOKUP($A79,[2]登録事業所管理簿!$B$4:$O$312,7,FALSE))&amp;""</f>
        <v/>
      </c>
      <c r="J79" s="116">
        <v>43829</v>
      </c>
      <c r="K79" s="116">
        <v>44194</v>
      </c>
      <c r="L79" s="135" t="s">
        <v>509</v>
      </c>
      <c r="M79" s="34" t="s">
        <v>784</v>
      </c>
      <c r="N79" s="34" t="s">
        <v>834</v>
      </c>
      <c r="O79" s="82" t="s">
        <v>813</v>
      </c>
      <c r="P79" s="34" t="s">
        <v>48</v>
      </c>
      <c r="Q79" s="34" t="s">
        <v>48</v>
      </c>
      <c r="R79" s="34" t="s">
        <v>48</v>
      </c>
      <c r="S79" s="34" t="s">
        <v>34</v>
      </c>
      <c r="T79" s="54" t="s">
        <v>1013</v>
      </c>
      <c r="U79" s="209" t="s">
        <v>437</v>
      </c>
      <c r="V79" s="136"/>
    </row>
    <row r="80" spans="1:22" s="9" customFormat="1" ht="63.75" customHeight="1">
      <c r="A80" s="22">
        <v>36</v>
      </c>
      <c r="B80" s="35">
        <v>76</v>
      </c>
      <c r="C80" s="46" t="s">
        <v>991</v>
      </c>
      <c r="D80" s="58" t="str">
        <f>IF($A80="","",VLOOKUP($A80,[2]登録事業所管理簿!$B$4:$O$312,2,FALSE))</f>
        <v>（株）鹿追貨物自動車</v>
      </c>
      <c r="E80" s="58" t="str">
        <f>IF($A80="","",VLOOKUP($A80,[2]登録事業所管理簿!$B$4:$O$312,3,FALSE))&amp;""</f>
        <v>081-0213</v>
      </c>
      <c r="F80" s="58" t="str">
        <f>IF($A80="","",VLOOKUP($A80,[2]登録事業所管理簿!$B$4:$O$312,4,FALSE))&amp;""</f>
        <v>河東郡鹿追町西町3丁目5番地</v>
      </c>
      <c r="G80" s="58" t="str">
        <f>IF($A80="","",VLOOKUP($A80,[2]登録事業所管理簿!$B$4:$O$312,5,FALSE))&amp;""</f>
        <v>市川</v>
      </c>
      <c r="H80" s="93" t="str">
        <f>IF($A80="","",VLOOKUP($A80,[2]登録事業所管理簿!$B$4:$O$312,6,FALSE))&amp;""</f>
        <v>0156-66-2415</v>
      </c>
      <c r="I80" s="58" t="str">
        <f>IF($A80="","",VLOOKUP($A80,[2]登録事業所管理簿!$B$4:$O$312,7,FALSE))&amp;""</f>
        <v/>
      </c>
      <c r="J80" s="118">
        <v>44162</v>
      </c>
      <c r="K80" s="118">
        <v>44526</v>
      </c>
      <c r="L80" s="140" t="s">
        <v>955</v>
      </c>
      <c r="M80" s="35" t="s">
        <v>784</v>
      </c>
      <c r="N80" s="35" t="s">
        <v>35</v>
      </c>
      <c r="O80" s="58" t="s">
        <v>1204</v>
      </c>
      <c r="P80" s="35" t="s">
        <v>959</v>
      </c>
      <c r="Q80" s="58"/>
      <c r="R80" s="58"/>
      <c r="S80" s="35" t="s">
        <v>18</v>
      </c>
      <c r="T80" s="200" t="s">
        <v>1018</v>
      </c>
      <c r="U80" s="214" t="s">
        <v>1007</v>
      </c>
      <c r="V80" s="136"/>
    </row>
    <row r="81" spans="1:22" s="9" customFormat="1" ht="63.75" customHeight="1">
      <c r="A81" s="22">
        <v>19</v>
      </c>
      <c r="B81" s="33">
        <v>77</v>
      </c>
      <c r="C81" s="45" t="s">
        <v>993</v>
      </c>
      <c r="D81" s="56" t="str">
        <f>IF($A81="","",VLOOKUP($A81,[2]登録事業所管理簿!$B$4:$O$312,2,FALSE))</f>
        <v>セブンイレブン鹿追南町店</v>
      </c>
      <c r="E81" s="56" t="str">
        <f>IF($A81="","",VLOOKUP($A81,[2]登録事業所管理簿!$B$4:$O$312,3,FALSE))&amp;""</f>
        <v>081-0223</v>
      </c>
      <c r="F81" s="56" t="str">
        <f>IF($A81="","",VLOOKUP($A81,[2]登録事業所管理簿!$B$4:$O$312,4,FALSE))&amp;""</f>
        <v>河東郡鹿追町南町2丁目11番地</v>
      </c>
      <c r="G81" s="56" t="str">
        <f>IF($A81="","",VLOOKUP($A81,[2]登録事業所管理簿!$B$4:$O$312,5,FALSE))&amp;""</f>
        <v>村上</v>
      </c>
      <c r="H81" s="91" t="str">
        <f>IF($A81="","",VLOOKUP($A81,[2]登録事業所管理簿!$B$4:$O$312,6,FALSE))&amp;""</f>
        <v>0156-69-7800</v>
      </c>
      <c r="I81" s="56" t="str">
        <f>IF($A81="","",VLOOKUP($A81,[2]登録事業所管理簿!$B$4:$O$312,7,FALSE))&amp;""</f>
        <v/>
      </c>
      <c r="J81" s="116">
        <v>43829</v>
      </c>
      <c r="K81" s="116">
        <v>44194</v>
      </c>
      <c r="L81" s="137" t="s">
        <v>1023</v>
      </c>
      <c r="M81" s="33" t="s">
        <v>784</v>
      </c>
      <c r="N81" s="33" t="s">
        <v>35</v>
      </c>
      <c r="O81" s="56" t="s">
        <v>1026</v>
      </c>
      <c r="P81" s="33" t="s">
        <v>48</v>
      </c>
      <c r="Q81" s="33" t="s">
        <v>48</v>
      </c>
      <c r="R81" s="33" t="s">
        <v>48</v>
      </c>
      <c r="S81" s="33" t="s">
        <v>34</v>
      </c>
      <c r="T81" s="56" t="s">
        <v>999</v>
      </c>
      <c r="U81" s="173" t="s">
        <v>788</v>
      </c>
      <c r="V81" s="136"/>
    </row>
    <row r="82" spans="1:22" s="9" customFormat="1" ht="63.75" customHeight="1">
      <c r="A82" s="22">
        <v>8</v>
      </c>
      <c r="B82" s="33">
        <v>79</v>
      </c>
      <c r="C82" s="45" t="s">
        <v>626</v>
      </c>
      <c r="D82" s="54" t="str">
        <f>IF($A82="","",VLOOKUP($A82,[2]登録事業所管理簿!$B$4:$O$312,2,FALSE))</f>
        <v>株式会社　三井組</v>
      </c>
      <c r="E82" s="56" t="str">
        <f>IF($A82="","",VLOOKUP($A82,[2]登録事業所管理簿!$B$4:$O$312,3,FALSE))&amp;""</f>
        <v>081-0223</v>
      </c>
      <c r="F82" s="56" t="str">
        <f>IF($A82="","",VLOOKUP($A82,[2]登録事業所管理簿!$B$4:$O$312,4,FALSE))&amp;""</f>
        <v>河東郡鹿追町南町1丁目24番地</v>
      </c>
      <c r="G82" s="56" t="str">
        <f>IF($A82="","",VLOOKUP($A82,[2]登録事業所管理簿!$B$4:$O$312,5,FALSE))&amp;""</f>
        <v>三井　雅弘</v>
      </c>
      <c r="H82" s="91" t="str">
        <f>IF($A82="","",VLOOKUP($A82,[2]登録事業所管理簿!$B$4:$O$312,6,FALSE))&amp;""</f>
        <v>0156-66-2511</v>
      </c>
      <c r="I82" s="56" t="str">
        <f>IF($A82="","",VLOOKUP($A82,[2]登録事業所管理簿!$B$4:$O$312,7,FALSE))&amp;""</f>
        <v/>
      </c>
      <c r="J82" s="116">
        <v>44162</v>
      </c>
      <c r="K82" s="116">
        <v>44526</v>
      </c>
      <c r="L82" s="135" t="s">
        <v>998</v>
      </c>
      <c r="M82" s="34" t="s">
        <v>784</v>
      </c>
      <c r="N82" s="34" t="s">
        <v>35</v>
      </c>
      <c r="O82" s="175" t="s">
        <v>238</v>
      </c>
      <c r="P82" s="34" t="s">
        <v>48</v>
      </c>
      <c r="Q82" s="34" t="s">
        <v>48</v>
      </c>
      <c r="R82" s="34" t="s">
        <v>48</v>
      </c>
      <c r="S82" s="34"/>
      <c r="T82" s="34"/>
      <c r="U82" s="209" t="s">
        <v>764</v>
      </c>
      <c r="V82" s="136"/>
    </row>
    <row r="83" spans="1:22" s="9" customFormat="1" ht="63.75" customHeight="1">
      <c r="A83" s="22">
        <v>23</v>
      </c>
      <c r="B83" s="33">
        <v>80</v>
      </c>
      <c r="C83" s="45" t="s">
        <v>995</v>
      </c>
      <c r="D83" s="56" t="str">
        <f>IF($A83="","",VLOOKUP($A83,[2]登録事業所管理簿!$B$4:$O$312,2,FALSE))</f>
        <v>（有）佐藤削業</v>
      </c>
      <c r="E83" s="56" t="str">
        <f>IF($A83="","",VLOOKUP($A83,[2]登録事業所管理簿!$B$4:$O$312,3,FALSE))&amp;""</f>
        <v>081-0227</v>
      </c>
      <c r="F83" s="56" t="str">
        <f>IF($A83="","",VLOOKUP($A83,[2]登録事業所管理簿!$B$4:$O$312,4,FALSE))&amp;""</f>
        <v>河東郡鹿追町幌内西22線24番地</v>
      </c>
      <c r="G83" s="56" t="str">
        <f>IF($A83="","",VLOOKUP($A83,[2]登録事業所管理簿!$B$4:$O$312,5,FALSE))&amp;""</f>
        <v>佐藤　毅</v>
      </c>
      <c r="H83" s="91" t="str">
        <f>IF($A83="","",VLOOKUP($A83,[2]登録事業所管理簿!$B$4:$O$312,6,FALSE))&amp;""</f>
        <v>0156-66-3139</v>
      </c>
      <c r="I83" s="56" t="str">
        <f>IF($A83="","",VLOOKUP($A83,[2]登録事業所管理簿!$B$4:$O$312,7,FALSE))&amp;""</f>
        <v/>
      </c>
      <c r="J83" s="116">
        <v>43829</v>
      </c>
      <c r="K83" s="116">
        <v>44194</v>
      </c>
      <c r="L83" s="131" t="s">
        <v>321</v>
      </c>
      <c r="M83" s="34" t="s">
        <v>181</v>
      </c>
      <c r="N83" s="34" t="s">
        <v>35</v>
      </c>
      <c r="O83" s="54" t="s">
        <v>552</v>
      </c>
      <c r="P83" s="34" t="s">
        <v>48</v>
      </c>
      <c r="Q83" s="34" t="s">
        <v>48</v>
      </c>
      <c r="R83" s="34" t="s">
        <v>48</v>
      </c>
      <c r="S83" s="34" t="s">
        <v>18</v>
      </c>
      <c r="T83" s="34" t="s">
        <v>915</v>
      </c>
      <c r="U83" s="209" t="s">
        <v>1027</v>
      </c>
      <c r="V83" s="136"/>
    </row>
    <row r="84" spans="1:22" s="9" customFormat="1" ht="63.75" customHeight="1">
      <c r="A84" s="22">
        <v>24</v>
      </c>
      <c r="B84" s="33">
        <v>81</v>
      </c>
      <c r="C84" s="45" t="s">
        <v>668</v>
      </c>
      <c r="D84" s="56" t="str">
        <f>IF($A84="","",VLOOKUP($A84,[2]登録事業所管理簿!$B$4:$O$312,2,FALSE))</f>
        <v>医療法人社団鹿追東町歯科医院</v>
      </c>
      <c r="E84" s="56" t="str">
        <f>IF($A84="","",VLOOKUP($A84,[2]登録事業所管理簿!$B$4:$O$312,3,FALSE))&amp;""</f>
        <v>081-0222</v>
      </c>
      <c r="F84" s="56" t="str">
        <f>IF($A84="","",VLOOKUP($A84,[2]登録事業所管理簿!$B$4:$O$312,4,FALSE))&amp;""</f>
        <v>河東郡鹿追町東町１丁目３０番地</v>
      </c>
      <c r="G84" s="56" t="str">
        <f>IF($A84="","",VLOOKUP($A84,[2]登録事業所管理簿!$B$4:$O$312,5,FALSE))&amp;""</f>
        <v>柴野　憲幸</v>
      </c>
      <c r="H84" s="91" t="str">
        <f>IF($A84="","",VLOOKUP($A84,[2]登録事業所管理簿!$B$4:$O$312,6,FALSE))&amp;""</f>
        <v>0156-67-7100</v>
      </c>
      <c r="I84" s="56" t="str">
        <f>IF($A84="","",VLOOKUP($A84,[2]登録事業所管理簿!$B$4:$O$312,7,FALSE))&amp;""</f>
        <v/>
      </c>
      <c r="J84" s="117">
        <v>43829</v>
      </c>
      <c r="K84" s="117">
        <v>44194</v>
      </c>
      <c r="L84" s="135" t="s">
        <v>629</v>
      </c>
      <c r="M84" s="34" t="s">
        <v>784</v>
      </c>
      <c r="N84" s="34" t="s">
        <v>35</v>
      </c>
      <c r="O84" s="82" t="s">
        <v>316</v>
      </c>
      <c r="P84" s="34" t="s">
        <v>48</v>
      </c>
      <c r="Q84" s="34" t="s">
        <v>48</v>
      </c>
      <c r="R84" s="34" t="s">
        <v>48</v>
      </c>
      <c r="S84" s="34" t="s">
        <v>18</v>
      </c>
      <c r="T84" s="197" t="s">
        <v>531</v>
      </c>
      <c r="U84" s="209" t="s">
        <v>897</v>
      </c>
      <c r="V84" s="136"/>
    </row>
    <row r="85" spans="1:22" s="9" customFormat="1" ht="63.75" customHeight="1">
      <c r="A85" s="22">
        <v>13</v>
      </c>
      <c r="B85" s="33">
        <v>82</v>
      </c>
      <c r="C85" s="45" t="s">
        <v>1020</v>
      </c>
      <c r="D85" s="56" t="str">
        <f>IF($A85="","",VLOOKUP($A85,[2]登録事業所管理簿!$B$4:$O$312,2,FALSE))</f>
        <v>鳥せいチェーン　鹿追店</v>
      </c>
      <c r="E85" s="56" t="str">
        <f>IF($A85="","",VLOOKUP($A85,[2]登録事業所管理簿!$B$4:$O$312,3,FALSE))&amp;""</f>
        <v>081-0221</v>
      </c>
      <c r="F85" s="56" t="str">
        <f>IF($A85="","",VLOOKUP($A85,[2]登録事業所管理簿!$B$4:$O$312,4,FALSE))&amp;""</f>
        <v>河東郡鹿追町栄町1丁目63</v>
      </c>
      <c r="G85" s="56" t="str">
        <f>IF($A85="","",VLOOKUP($A85,[2]登録事業所管理簿!$B$4:$O$312,5,FALSE))&amp;""</f>
        <v>鈴木　健一</v>
      </c>
      <c r="H85" s="91" t="str">
        <f>IF($A85="","",VLOOKUP($A85,[2]登録事業所管理簿!$B$4:$O$312,6,FALSE))&amp;""</f>
        <v>0156-66-2989</v>
      </c>
      <c r="I85" s="56" t="str">
        <f>IF($A85="","",VLOOKUP($A85,[2]登録事業所管理簿!$B$4:$O$312,7,FALSE))&amp;""</f>
        <v/>
      </c>
      <c r="J85" s="116">
        <v>44162</v>
      </c>
      <c r="K85" s="116">
        <v>44526</v>
      </c>
      <c r="L85" s="131" t="s">
        <v>207</v>
      </c>
      <c r="M85" s="34" t="s">
        <v>181</v>
      </c>
      <c r="N85" s="34" t="s">
        <v>35</v>
      </c>
      <c r="O85" s="82" t="s">
        <v>1202</v>
      </c>
      <c r="P85" s="34" t="s">
        <v>48</v>
      </c>
      <c r="Q85" s="34" t="s">
        <v>48</v>
      </c>
      <c r="R85" s="34" t="s">
        <v>48</v>
      </c>
      <c r="S85" s="34" t="s">
        <v>34</v>
      </c>
      <c r="T85" s="179" t="s">
        <v>503</v>
      </c>
      <c r="U85" s="209" t="s">
        <v>409</v>
      </c>
      <c r="V85" s="136"/>
    </row>
    <row r="86" spans="1:22" s="9" customFormat="1" ht="63.75" customHeight="1">
      <c r="A86" s="22">
        <v>27</v>
      </c>
      <c r="B86" s="33">
        <v>83</v>
      </c>
      <c r="C86" s="45" t="s">
        <v>1022</v>
      </c>
      <c r="D86" s="56" t="str">
        <f>IF($A86="","",VLOOKUP($A86,[2]登録事業所管理簿!$B$4:$O$312,2,FALSE))</f>
        <v>太田農場</v>
      </c>
      <c r="E86" s="56" t="str">
        <f>IF($A86="","",VLOOKUP($A86,[2]登録事業所管理簿!$B$4:$O$312,3,FALSE))&amp;""</f>
        <v>081-0217</v>
      </c>
      <c r="F86" s="56" t="str">
        <f>IF($A86="","",VLOOKUP($A86,[2]登録事業所管理簿!$B$4:$O$312,4,FALSE))&amp;""</f>
        <v>河東郡鹿追町鹿追基線7番地</v>
      </c>
      <c r="G86" s="56" t="str">
        <f>IF($A86="","",VLOOKUP($A86,[2]登録事業所管理簿!$B$4:$O$312,5,FALSE))&amp;""</f>
        <v>太田　幸男</v>
      </c>
      <c r="H86" s="91" t="str">
        <f>IF($A86="","",VLOOKUP($A86,[2]登録事業所管理簿!$B$4:$O$312,6,FALSE))&amp;""</f>
        <v>090-3772-3834</v>
      </c>
      <c r="I86" s="56" t="str">
        <f>IF($A86="","",VLOOKUP($A86,[2]登録事業所管理簿!$B$4:$O$312,7,FALSE))&amp;""</f>
        <v/>
      </c>
      <c r="J86" s="116">
        <v>44162</v>
      </c>
      <c r="K86" s="116">
        <v>44526</v>
      </c>
      <c r="L86" s="132" t="s">
        <v>1226</v>
      </c>
      <c r="M86" s="34" t="s">
        <v>784</v>
      </c>
      <c r="N86" s="34" t="s">
        <v>35</v>
      </c>
      <c r="O86" s="82" t="s">
        <v>1228</v>
      </c>
      <c r="P86" s="179" t="s">
        <v>147</v>
      </c>
      <c r="Q86" s="34"/>
      <c r="R86" s="34"/>
      <c r="S86" s="34" t="s">
        <v>18</v>
      </c>
      <c r="T86" s="54" t="s">
        <v>782</v>
      </c>
      <c r="U86" s="209" t="s">
        <v>1178</v>
      </c>
      <c r="V86" s="136"/>
    </row>
    <row r="87" spans="1:22" s="9" customFormat="1" ht="63.75" customHeight="1">
      <c r="A87" s="22">
        <v>38</v>
      </c>
      <c r="B87" s="33">
        <v>84</v>
      </c>
      <c r="C87" s="45" t="s">
        <v>966</v>
      </c>
      <c r="D87" s="54" t="str">
        <f>IF($A87="","",VLOOKUP($A87,[2]登録事業所管理簿!$B$4:$O$312,2,FALSE))</f>
        <v>（有）Ｔ・Ｔ・Ｋ</v>
      </c>
      <c r="E87" s="56" t="str">
        <f>IF($A87="","",VLOOKUP($A87,[2]登録事業所管理簿!$B$4:$O$312,3,FALSE))&amp;""</f>
        <v>081-0213</v>
      </c>
      <c r="F87" s="56" t="str">
        <f>IF($A87="","",VLOOKUP($A87,[2]登録事業所管理簿!$B$4:$O$312,4,FALSE))&amp;""</f>
        <v>河東郡鹿追町西町3丁目3番地</v>
      </c>
      <c r="G87" s="56" t="str">
        <f>IF($A87="","",VLOOKUP($A87,[2]登録事業所管理簿!$B$4:$O$312,5,FALSE))&amp;""</f>
        <v>小森</v>
      </c>
      <c r="H87" s="91" t="str">
        <f>IF($A87="","",VLOOKUP($A87,[2]登録事業所管理簿!$B$4:$O$312,6,FALSE))&amp;""</f>
        <v>0156-66-7883</v>
      </c>
      <c r="I87" s="56" t="str">
        <f>IF($A87="","",VLOOKUP($A87,[2]登録事業所管理簿!$B$4:$O$312,7,FALSE))&amp;""</f>
        <v/>
      </c>
      <c r="J87" s="116">
        <v>44162</v>
      </c>
      <c r="K87" s="116">
        <v>44526</v>
      </c>
      <c r="L87" s="136" t="s">
        <v>1002</v>
      </c>
      <c r="M87" s="33" t="s">
        <v>784</v>
      </c>
      <c r="N87" s="33" t="s">
        <v>35</v>
      </c>
      <c r="O87" s="56" t="s">
        <v>722</v>
      </c>
      <c r="P87" s="33" t="s">
        <v>959</v>
      </c>
      <c r="Q87" s="56"/>
      <c r="R87" s="56"/>
      <c r="S87" s="33" t="s">
        <v>18</v>
      </c>
      <c r="T87" s="56" t="s">
        <v>496</v>
      </c>
      <c r="U87" s="173" t="s">
        <v>1030</v>
      </c>
      <c r="V87" s="136"/>
    </row>
    <row r="88" spans="1:22" s="9" customFormat="1" ht="63.75" customHeight="1">
      <c r="A88" s="22"/>
      <c r="B88" s="33">
        <v>85</v>
      </c>
      <c r="C88" s="45" t="s">
        <v>759</v>
      </c>
      <c r="D88" s="56" t="s">
        <v>223</v>
      </c>
      <c r="E88" s="56" t="s">
        <v>252</v>
      </c>
      <c r="F88" s="56" t="s">
        <v>1014</v>
      </c>
      <c r="G88" s="56" t="s">
        <v>1041</v>
      </c>
      <c r="H88" s="91" t="s">
        <v>1044</v>
      </c>
      <c r="I88" s="56" t="str">
        <f>IF($A88="","",VLOOKUP($A88,[2]登録事業所管理簿!$B$4:$O$312,7,FALSE))&amp;""</f>
        <v/>
      </c>
      <c r="J88" s="117">
        <v>43906</v>
      </c>
      <c r="K88" s="117">
        <v>44270</v>
      </c>
      <c r="L88" s="141" t="s">
        <v>1032</v>
      </c>
      <c r="M88" s="33" t="s">
        <v>181</v>
      </c>
      <c r="N88" s="33" t="s">
        <v>35</v>
      </c>
      <c r="O88" s="59" t="s">
        <v>593</v>
      </c>
      <c r="P88" s="59" t="s">
        <v>1048</v>
      </c>
      <c r="Q88" s="59" t="s">
        <v>1051</v>
      </c>
      <c r="R88" s="59" t="s">
        <v>148</v>
      </c>
      <c r="S88" s="33" t="s">
        <v>34</v>
      </c>
      <c r="T88" s="59" t="s">
        <v>1034</v>
      </c>
      <c r="U88" s="173" t="s">
        <v>1038</v>
      </c>
      <c r="V88" s="136"/>
    </row>
    <row r="89" spans="1:22" s="9" customFormat="1" ht="63.75" customHeight="1">
      <c r="A89" s="22"/>
      <c r="B89" s="33">
        <v>86</v>
      </c>
      <c r="C89" s="45" t="s">
        <v>902</v>
      </c>
      <c r="D89" s="56" t="s">
        <v>223</v>
      </c>
      <c r="E89" s="56" t="s">
        <v>252</v>
      </c>
      <c r="F89" s="56" t="s">
        <v>1014</v>
      </c>
      <c r="G89" s="56" t="s">
        <v>1041</v>
      </c>
      <c r="H89" s="91" t="s">
        <v>1044</v>
      </c>
      <c r="I89" s="56" t="str">
        <f>IF($A89="","",VLOOKUP($A89,[2]登録事業所管理簿!$B$4:$O$312,7,FALSE))&amp;""</f>
        <v/>
      </c>
      <c r="J89" s="116">
        <v>43906</v>
      </c>
      <c r="K89" s="116">
        <v>44270</v>
      </c>
      <c r="L89" s="136" t="s">
        <v>873</v>
      </c>
      <c r="M89" s="33" t="s">
        <v>181</v>
      </c>
      <c r="N89" s="33" t="s">
        <v>35</v>
      </c>
      <c r="O89" s="59" t="s">
        <v>435</v>
      </c>
      <c r="P89" s="182" t="s">
        <v>1047</v>
      </c>
      <c r="Q89" s="59" t="s">
        <v>1054</v>
      </c>
      <c r="R89" s="59" t="s">
        <v>1049</v>
      </c>
      <c r="S89" s="33" t="s">
        <v>34</v>
      </c>
      <c r="T89" s="56" t="s">
        <v>309</v>
      </c>
      <c r="U89" s="173" t="s">
        <v>1038</v>
      </c>
      <c r="V89" s="136"/>
    </row>
    <row r="90" spans="1:22" s="9" customFormat="1" ht="63.75" customHeight="1">
      <c r="A90" s="22"/>
      <c r="B90" s="33">
        <v>87</v>
      </c>
      <c r="C90" s="45" t="s">
        <v>1060</v>
      </c>
      <c r="D90" s="56" t="s">
        <v>1062</v>
      </c>
      <c r="E90" s="56" t="s">
        <v>1063</v>
      </c>
      <c r="F90" s="56" t="s">
        <v>1068</v>
      </c>
      <c r="G90" s="56" t="s">
        <v>1069</v>
      </c>
      <c r="H90" s="91" t="s">
        <v>695</v>
      </c>
      <c r="I90" s="56" t="str">
        <f>IF($A90="","",VLOOKUP($A90,[2]登録事業所管理簿!$B$4:$O$312,7,FALSE))&amp;""</f>
        <v/>
      </c>
      <c r="J90" s="116">
        <v>44162</v>
      </c>
      <c r="K90" s="116">
        <v>44526</v>
      </c>
      <c r="L90" s="137" t="s">
        <v>1189</v>
      </c>
      <c r="M90" s="33" t="s">
        <v>181</v>
      </c>
      <c r="N90" s="33" t="s">
        <v>35</v>
      </c>
      <c r="O90" s="59" t="s">
        <v>349</v>
      </c>
      <c r="P90" s="59" t="s">
        <v>241</v>
      </c>
      <c r="Q90" s="56"/>
      <c r="R90" s="56"/>
      <c r="S90" s="33" t="s">
        <v>18</v>
      </c>
      <c r="T90" s="59" t="s">
        <v>891</v>
      </c>
      <c r="U90" s="173" t="s">
        <v>404</v>
      </c>
      <c r="V90" s="136"/>
    </row>
    <row r="91" spans="1:22" s="9" customFormat="1" ht="63.75" customHeight="1">
      <c r="A91" s="22"/>
      <c r="B91" s="33">
        <v>88</v>
      </c>
      <c r="C91" s="45" t="s">
        <v>1076</v>
      </c>
      <c r="D91" s="56" t="s">
        <v>565</v>
      </c>
      <c r="E91" s="56" t="s">
        <v>252</v>
      </c>
      <c r="F91" s="56" t="s">
        <v>1077</v>
      </c>
      <c r="G91" s="56" t="s">
        <v>410</v>
      </c>
      <c r="H91" s="91" t="s">
        <v>743</v>
      </c>
      <c r="I91" s="56" t="str">
        <f>IF($A91="","",VLOOKUP($A91,[2]登録事業所管理簿!$B$4:$O$312,7,FALSE))&amp;""</f>
        <v/>
      </c>
      <c r="J91" s="117">
        <v>44162</v>
      </c>
      <c r="K91" s="117">
        <v>44526</v>
      </c>
      <c r="L91" s="136" t="s">
        <v>638</v>
      </c>
      <c r="M91" s="33" t="s">
        <v>181</v>
      </c>
      <c r="N91" s="33" t="s">
        <v>35</v>
      </c>
      <c r="O91" s="59" t="s">
        <v>882</v>
      </c>
      <c r="P91" s="56" t="s">
        <v>48</v>
      </c>
      <c r="Q91" s="56" t="s">
        <v>48</v>
      </c>
      <c r="R91" s="56" t="s">
        <v>48</v>
      </c>
      <c r="S91" s="33" t="s">
        <v>18</v>
      </c>
      <c r="T91" s="59" t="s">
        <v>374</v>
      </c>
      <c r="U91" s="173" t="s">
        <v>975</v>
      </c>
      <c r="V91" s="136"/>
    </row>
    <row r="92" spans="1:22" s="9" customFormat="1" ht="63.75" customHeight="1">
      <c r="A92" s="22"/>
      <c r="B92" s="33">
        <v>89</v>
      </c>
      <c r="C92" s="45" t="s">
        <v>1079</v>
      </c>
      <c r="D92" s="56" t="s">
        <v>986</v>
      </c>
      <c r="E92" s="56" t="s">
        <v>690</v>
      </c>
      <c r="F92" s="56" t="s">
        <v>1082</v>
      </c>
      <c r="G92" s="56" t="s">
        <v>557</v>
      </c>
      <c r="H92" s="91" t="s">
        <v>1006</v>
      </c>
      <c r="I92" s="56" t="str">
        <f>IF($A92="","",VLOOKUP($A92,[2]登録事業所管理簿!$B$4:$O$312,7,FALSE))&amp;""</f>
        <v/>
      </c>
      <c r="J92" s="116">
        <v>43948</v>
      </c>
      <c r="K92" s="116">
        <v>44312</v>
      </c>
      <c r="L92" s="136" t="s">
        <v>1084</v>
      </c>
      <c r="M92" s="33" t="s">
        <v>181</v>
      </c>
      <c r="N92" s="33" t="s">
        <v>35</v>
      </c>
      <c r="O92" s="56" t="s">
        <v>1090</v>
      </c>
      <c r="P92" s="56" t="s">
        <v>940</v>
      </c>
      <c r="Q92" s="56"/>
      <c r="R92" s="56"/>
      <c r="S92" s="33"/>
      <c r="T92" s="59" t="s">
        <v>556</v>
      </c>
      <c r="U92" s="173" t="s">
        <v>791</v>
      </c>
      <c r="V92" s="136"/>
    </row>
    <row r="93" spans="1:22" s="9" customFormat="1" ht="63.75" customHeight="1">
      <c r="A93" s="22"/>
      <c r="B93" s="33">
        <v>90</v>
      </c>
      <c r="C93" s="45" t="s">
        <v>1039</v>
      </c>
      <c r="D93" s="56" t="s">
        <v>1096</v>
      </c>
      <c r="E93" s="56" t="s">
        <v>244</v>
      </c>
      <c r="F93" s="56" t="s">
        <v>1097</v>
      </c>
      <c r="G93" s="56" t="s">
        <v>562</v>
      </c>
      <c r="H93" s="91" t="s">
        <v>1031</v>
      </c>
      <c r="I93" s="56" t="str">
        <f>IF($A93="","",VLOOKUP($A93,[2]登録事業所管理簿!$B$4:$O$312,7,FALSE))&amp;""</f>
        <v/>
      </c>
      <c r="J93" s="116">
        <v>43948</v>
      </c>
      <c r="K93" s="116">
        <v>44312</v>
      </c>
      <c r="L93" s="137" t="s">
        <v>1098</v>
      </c>
      <c r="M93" s="149" t="s">
        <v>1099</v>
      </c>
      <c r="N93" s="33" t="s">
        <v>35</v>
      </c>
      <c r="O93" s="56" t="s">
        <v>1101</v>
      </c>
      <c r="P93" s="56" t="s">
        <v>48</v>
      </c>
      <c r="Q93" s="56" t="s">
        <v>48</v>
      </c>
      <c r="R93" s="56" t="s">
        <v>48</v>
      </c>
      <c r="S93" s="33" t="s">
        <v>34</v>
      </c>
      <c r="T93" s="56" t="s">
        <v>1094</v>
      </c>
      <c r="U93" s="173" t="s">
        <v>791</v>
      </c>
      <c r="V93" s="136"/>
    </row>
    <row r="94" spans="1:22" s="9" customFormat="1" ht="63.75" customHeight="1">
      <c r="A94" s="22"/>
      <c r="B94" s="33">
        <v>91</v>
      </c>
      <c r="C94" s="45" t="s">
        <v>1102</v>
      </c>
      <c r="D94" s="56" t="s">
        <v>1105</v>
      </c>
      <c r="E94" s="56" t="s">
        <v>774</v>
      </c>
      <c r="F94" s="56" t="s">
        <v>1107</v>
      </c>
      <c r="G94" s="56" t="s">
        <v>361</v>
      </c>
      <c r="H94" s="91" t="s">
        <v>856</v>
      </c>
      <c r="I94" s="56" t="str">
        <f>IF($A94="","",VLOOKUP($A94,[2]登録事業所管理簿!$B$4:$O$312,7,FALSE))&amp;""</f>
        <v/>
      </c>
      <c r="J94" s="117">
        <v>43970</v>
      </c>
      <c r="K94" s="117">
        <v>44334</v>
      </c>
      <c r="L94" s="136" t="s">
        <v>860</v>
      </c>
      <c r="M94" s="33" t="s">
        <v>181</v>
      </c>
      <c r="N94" s="33" t="s">
        <v>35</v>
      </c>
      <c r="O94" s="56" t="s">
        <v>722</v>
      </c>
      <c r="P94" s="56" t="s">
        <v>1110</v>
      </c>
      <c r="Q94" s="56"/>
      <c r="R94" s="56"/>
      <c r="S94" s="33" t="s">
        <v>18</v>
      </c>
      <c r="T94" s="56" t="s">
        <v>1111</v>
      </c>
      <c r="U94" s="173" t="s">
        <v>791</v>
      </c>
      <c r="V94" s="136"/>
    </row>
    <row r="95" spans="1:22" s="9" customFormat="1" ht="63.75" customHeight="1">
      <c r="A95" s="22"/>
      <c r="B95" s="33">
        <v>92</v>
      </c>
      <c r="C95" s="45" t="s">
        <v>1015</v>
      </c>
      <c r="D95" s="56" t="s">
        <v>1114</v>
      </c>
      <c r="E95" s="56" t="s">
        <v>235</v>
      </c>
      <c r="F95" s="56" t="s">
        <v>466</v>
      </c>
      <c r="G95" s="56" t="s">
        <v>921</v>
      </c>
      <c r="H95" s="91" t="s">
        <v>425</v>
      </c>
      <c r="I95" s="56" t="str">
        <f>IF($A95="","",VLOOKUP($A95,[2]登録事業所管理簿!$B$4:$O$312,7,FALSE))&amp;""</f>
        <v/>
      </c>
      <c r="J95" s="116">
        <v>44162</v>
      </c>
      <c r="K95" s="116">
        <v>44526</v>
      </c>
      <c r="L95" s="137" t="s">
        <v>1205</v>
      </c>
      <c r="M95" s="33" t="s">
        <v>181</v>
      </c>
      <c r="N95" s="33" t="s">
        <v>1116</v>
      </c>
      <c r="O95" s="59" t="s">
        <v>1207</v>
      </c>
      <c r="P95" s="56" t="s">
        <v>636</v>
      </c>
      <c r="Q95" s="56"/>
      <c r="R95" s="56"/>
      <c r="S95" s="33" t="s">
        <v>18</v>
      </c>
      <c r="T95" s="59" t="s">
        <v>1066</v>
      </c>
      <c r="U95" s="173" t="s">
        <v>1209</v>
      </c>
      <c r="V95" s="136"/>
    </row>
    <row r="96" spans="1:22" s="9" customFormat="1" ht="63.75" customHeight="1">
      <c r="A96" s="22"/>
      <c r="B96" s="33">
        <v>93</v>
      </c>
      <c r="C96" s="45" t="s">
        <v>214</v>
      </c>
      <c r="D96" s="56" t="s">
        <v>1114</v>
      </c>
      <c r="E96" s="56" t="s">
        <v>235</v>
      </c>
      <c r="F96" s="56" t="s">
        <v>466</v>
      </c>
      <c r="G96" s="56" t="s">
        <v>921</v>
      </c>
      <c r="H96" s="91" t="s">
        <v>425</v>
      </c>
      <c r="I96" s="56" t="str">
        <f>IF($A96="","",VLOOKUP($A96,[2]登録事業所管理簿!$B$4:$O$312,7,FALSE))&amp;""</f>
        <v/>
      </c>
      <c r="J96" s="117">
        <v>43978</v>
      </c>
      <c r="K96" s="117">
        <v>44342</v>
      </c>
      <c r="L96" s="137" t="s">
        <v>1115</v>
      </c>
      <c r="M96" s="33" t="s">
        <v>181</v>
      </c>
      <c r="N96" s="33" t="s">
        <v>35</v>
      </c>
      <c r="O96" s="59" t="s">
        <v>1093</v>
      </c>
      <c r="P96" s="59" t="s">
        <v>1119</v>
      </c>
      <c r="Q96" s="56"/>
      <c r="R96" s="56"/>
      <c r="S96" s="33" t="s">
        <v>34</v>
      </c>
      <c r="T96" s="59" t="s">
        <v>1120</v>
      </c>
      <c r="U96" s="173" t="s">
        <v>1123</v>
      </c>
      <c r="V96" s="136"/>
    </row>
    <row r="97" spans="1:22" s="9" customFormat="1" ht="63.75" customHeight="1">
      <c r="A97" s="22"/>
      <c r="B97" s="33">
        <v>94</v>
      </c>
      <c r="C97" s="45" t="s">
        <v>1130</v>
      </c>
      <c r="D97" s="59" t="s">
        <v>1036</v>
      </c>
      <c r="E97" s="56" t="s">
        <v>258</v>
      </c>
      <c r="F97" s="56" t="s">
        <v>144</v>
      </c>
      <c r="G97" s="56" t="s">
        <v>776</v>
      </c>
      <c r="H97" s="91" t="s">
        <v>1125</v>
      </c>
      <c r="I97" s="56" t="str">
        <f>IF($A97="","",VLOOKUP($A97,[2]登録事業所管理簿!$B$4:$O$312,7,FALSE))&amp;""</f>
        <v/>
      </c>
      <c r="J97" s="117">
        <v>44020</v>
      </c>
      <c r="K97" s="117">
        <v>44384</v>
      </c>
      <c r="L97" s="136" t="s">
        <v>1138</v>
      </c>
      <c r="M97" s="149" t="s">
        <v>903</v>
      </c>
      <c r="N97" s="33" t="s">
        <v>875</v>
      </c>
      <c r="O97" s="59" t="s">
        <v>1132</v>
      </c>
      <c r="P97" s="56" t="s">
        <v>636</v>
      </c>
      <c r="Q97" s="56"/>
      <c r="R97" s="56"/>
      <c r="S97" s="33" t="s">
        <v>34</v>
      </c>
      <c r="T97" s="56" t="s">
        <v>1131</v>
      </c>
      <c r="U97" s="173" t="s">
        <v>1133</v>
      </c>
      <c r="V97" s="136"/>
    </row>
    <row r="98" spans="1:22" s="9" customFormat="1" ht="63.75" customHeight="1">
      <c r="A98" s="22"/>
      <c r="B98" s="33">
        <v>95</v>
      </c>
      <c r="C98" s="45" t="s">
        <v>578</v>
      </c>
      <c r="D98" s="59" t="s">
        <v>1135</v>
      </c>
      <c r="E98" s="56" t="s">
        <v>1134</v>
      </c>
      <c r="F98" s="56" t="s">
        <v>1136</v>
      </c>
      <c r="G98" s="59" t="s">
        <v>1143</v>
      </c>
      <c r="H98" s="91" t="s">
        <v>1137</v>
      </c>
      <c r="I98" s="56" t="str">
        <f>IF($A98="","",VLOOKUP($A98,[2]登録事業所管理簿!$B$4:$O$312,7,FALSE))&amp;""</f>
        <v/>
      </c>
      <c r="J98" s="117">
        <v>44106</v>
      </c>
      <c r="K98" s="117">
        <v>44470</v>
      </c>
      <c r="L98" s="137" t="s">
        <v>1139</v>
      </c>
      <c r="M98" s="149" t="s">
        <v>1140</v>
      </c>
      <c r="N98" s="33" t="s">
        <v>1019</v>
      </c>
      <c r="O98" s="59" t="s">
        <v>122</v>
      </c>
      <c r="P98" s="56" t="s">
        <v>48</v>
      </c>
      <c r="Q98" s="56" t="s">
        <v>48</v>
      </c>
      <c r="R98" s="56" t="s">
        <v>48</v>
      </c>
      <c r="S98" s="33" t="s">
        <v>34</v>
      </c>
      <c r="T98" s="56" t="s">
        <v>563</v>
      </c>
      <c r="U98" s="173" t="s">
        <v>1142</v>
      </c>
      <c r="V98" s="136"/>
    </row>
    <row r="99" spans="1:22" s="9" customFormat="1" ht="63.75" customHeight="1">
      <c r="A99" s="22"/>
      <c r="B99" s="33">
        <v>96</v>
      </c>
      <c r="C99" s="45" t="s">
        <v>1147</v>
      </c>
      <c r="D99" s="59" t="s">
        <v>566</v>
      </c>
      <c r="E99" s="56" t="s">
        <v>660</v>
      </c>
      <c r="F99" s="56" t="s">
        <v>677</v>
      </c>
      <c r="G99" s="59" t="s">
        <v>983</v>
      </c>
      <c r="H99" s="91" t="s">
        <v>1061</v>
      </c>
      <c r="I99" s="56"/>
      <c r="J99" s="117">
        <v>44141</v>
      </c>
      <c r="K99" s="117">
        <v>44505</v>
      </c>
      <c r="L99" s="137" t="s">
        <v>7</v>
      </c>
      <c r="M99" s="149" t="s">
        <v>181</v>
      </c>
      <c r="N99" s="33" t="s">
        <v>35</v>
      </c>
      <c r="O99" s="59" t="s">
        <v>1150</v>
      </c>
      <c r="P99" s="56" t="s">
        <v>48</v>
      </c>
      <c r="Q99" s="56" t="s">
        <v>48</v>
      </c>
      <c r="R99" s="56" t="s">
        <v>48</v>
      </c>
      <c r="S99" s="33" t="s">
        <v>34</v>
      </c>
      <c r="T99" s="56" t="s">
        <v>526</v>
      </c>
      <c r="U99" s="173" t="s">
        <v>781</v>
      </c>
      <c r="V99" s="136"/>
    </row>
    <row r="100" spans="1:22" s="9" customFormat="1" ht="63.75" customHeight="1">
      <c r="A100" s="22"/>
      <c r="B100" s="33">
        <v>97</v>
      </c>
      <c r="C100" s="45" t="s">
        <v>1160</v>
      </c>
      <c r="D100" s="59" t="s">
        <v>1164</v>
      </c>
      <c r="E100" s="56" t="s">
        <v>337</v>
      </c>
      <c r="F100" s="56" t="s">
        <v>1165</v>
      </c>
      <c r="G100" s="59" t="s">
        <v>1166</v>
      </c>
      <c r="H100" s="91" t="s">
        <v>438</v>
      </c>
      <c r="I100" s="56"/>
      <c r="J100" s="116">
        <v>44162</v>
      </c>
      <c r="K100" s="116">
        <v>44526</v>
      </c>
      <c r="L100" s="137" t="s">
        <v>116</v>
      </c>
      <c r="M100" s="149" t="s">
        <v>181</v>
      </c>
      <c r="N100" s="33" t="s">
        <v>35</v>
      </c>
      <c r="O100" s="59" t="s">
        <v>861</v>
      </c>
      <c r="P100" s="56" t="s">
        <v>48</v>
      </c>
      <c r="Q100" s="56" t="s">
        <v>48</v>
      </c>
      <c r="R100" s="56" t="s">
        <v>48</v>
      </c>
      <c r="S100" s="33" t="s">
        <v>18</v>
      </c>
      <c r="T100" s="56" t="s">
        <v>1170</v>
      </c>
      <c r="U100" s="173" t="s">
        <v>1184</v>
      </c>
      <c r="V100" s="136"/>
    </row>
    <row r="101" spans="1:22" s="9" customFormat="1" ht="63.75" customHeight="1">
      <c r="A101" s="22"/>
      <c r="B101" s="33">
        <v>98</v>
      </c>
      <c r="C101" s="45" t="s">
        <v>1169</v>
      </c>
      <c r="D101" s="59" t="s">
        <v>1164</v>
      </c>
      <c r="E101" s="56" t="s">
        <v>337</v>
      </c>
      <c r="F101" s="56" t="s">
        <v>1165</v>
      </c>
      <c r="G101" s="59" t="s">
        <v>806</v>
      </c>
      <c r="H101" s="91" t="s">
        <v>438</v>
      </c>
      <c r="I101" s="56"/>
      <c r="J101" s="116">
        <v>44162</v>
      </c>
      <c r="K101" s="116">
        <v>44526</v>
      </c>
      <c r="L101" s="137" t="s">
        <v>1171</v>
      </c>
      <c r="M101" s="149" t="s">
        <v>181</v>
      </c>
      <c r="N101" s="33" t="s">
        <v>35</v>
      </c>
      <c r="O101" s="59" t="s">
        <v>1180</v>
      </c>
      <c r="P101" s="56" t="s">
        <v>940</v>
      </c>
      <c r="Q101" s="56"/>
      <c r="R101" s="56"/>
      <c r="S101" s="33" t="s">
        <v>34</v>
      </c>
      <c r="T101" s="56" t="s">
        <v>470</v>
      </c>
      <c r="U101" s="173" t="s">
        <v>1186</v>
      </c>
      <c r="V101" s="136"/>
    </row>
    <row r="102" spans="1:22" s="9" customFormat="1" ht="63.75" customHeight="1">
      <c r="A102" s="22"/>
      <c r="B102" s="33">
        <v>99</v>
      </c>
      <c r="C102" s="45" t="s">
        <v>56</v>
      </c>
      <c r="D102" s="59" t="s">
        <v>1164</v>
      </c>
      <c r="E102" s="56" t="s">
        <v>337</v>
      </c>
      <c r="F102" s="56" t="s">
        <v>1165</v>
      </c>
      <c r="G102" s="59" t="s">
        <v>806</v>
      </c>
      <c r="H102" s="91" t="s">
        <v>438</v>
      </c>
      <c r="I102" s="56"/>
      <c r="J102" s="116">
        <v>44162</v>
      </c>
      <c r="K102" s="116">
        <v>44526</v>
      </c>
      <c r="L102" s="137" t="s">
        <v>1173</v>
      </c>
      <c r="M102" s="149" t="s">
        <v>181</v>
      </c>
      <c r="N102" s="33" t="s">
        <v>35</v>
      </c>
      <c r="O102" s="59" t="s">
        <v>1180</v>
      </c>
      <c r="P102" s="56" t="s">
        <v>940</v>
      </c>
      <c r="Q102" s="56"/>
      <c r="R102" s="56"/>
      <c r="S102" s="33" t="s">
        <v>34</v>
      </c>
      <c r="T102" s="56" t="s">
        <v>470</v>
      </c>
      <c r="U102" s="173" t="s">
        <v>1187</v>
      </c>
      <c r="V102" s="136"/>
    </row>
    <row r="103" spans="1:22" s="9" customFormat="1" ht="63.75" customHeight="1">
      <c r="A103" s="22"/>
      <c r="B103" s="33">
        <v>100</v>
      </c>
      <c r="C103" s="45" t="s">
        <v>272</v>
      </c>
      <c r="D103" s="59" t="s">
        <v>1174</v>
      </c>
      <c r="E103" s="56" t="s">
        <v>690</v>
      </c>
      <c r="F103" s="56" t="s">
        <v>1153</v>
      </c>
      <c r="G103" s="59" t="s">
        <v>1154</v>
      </c>
      <c r="H103" s="91" t="s">
        <v>543</v>
      </c>
      <c r="I103" s="56"/>
      <c r="J103" s="116">
        <v>44162</v>
      </c>
      <c r="K103" s="116">
        <v>44526</v>
      </c>
      <c r="L103" s="137" t="s">
        <v>1175</v>
      </c>
      <c r="M103" s="149" t="s">
        <v>181</v>
      </c>
      <c r="N103" s="33" t="s">
        <v>35</v>
      </c>
      <c r="O103" s="59" t="s">
        <v>1179</v>
      </c>
      <c r="P103" s="56" t="s">
        <v>48</v>
      </c>
      <c r="Q103" s="56" t="s">
        <v>48</v>
      </c>
      <c r="R103" s="56" t="s">
        <v>48</v>
      </c>
      <c r="S103" s="33" t="s">
        <v>18</v>
      </c>
      <c r="T103" s="56" t="s">
        <v>1177</v>
      </c>
      <c r="U103" s="173" t="s">
        <v>79</v>
      </c>
      <c r="V103" s="136"/>
    </row>
    <row r="104" spans="1:22" s="9" customFormat="1" ht="63.75" customHeight="1">
      <c r="A104" s="22"/>
      <c r="B104" s="33">
        <v>101</v>
      </c>
      <c r="C104" s="45" t="s">
        <v>97</v>
      </c>
      <c r="D104" s="59" t="s">
        <v>1182</v>
      </c>
      <c r="E104" s="56" t="s">
        <v>419</v>
      </c>
      <c r="F104" s="56" t="s">
        <v>1112</v>
      </c>
      <c r="G104" s="59" t="s">
        <v>558</v>
      </c>
      <c r="H104" s="91" t="s">
        <v>1181</v>
      </c>
      <c r="I104" s="56"/>
      <c r="J104" s="116">
        <v>44162</v>
      </c>
      <c r="K104" s="116">
        <v>44526</v>
      </c>
      <c r="L104" s="137" t="s">
        <v>350</v>
      </c>
      <c r="M104" s="149" t="s">
        <v>181</v>
      </c>
      <c r="N104" s="33" t="s">
        <v>35</v>
      </c>
      <c r="O104" s="59" t="s">
        <v>624</v>
      </c>
      <c r="P104" s="56" t="s">
        <v>48</v>
      </c>
      <c r="Q104" s="56" t="s">
        <v>48</v>
      </c>
      <c r="R104" s="56" t="s">
        <v>48</v>
      </c>
      <c r="S104" s="33" t="s">
        <v>18</v>
      </c>
      <c r="T104" s="56" t="s">
        <v>198</v>
      </c>
      <c r="U104" s="173" t="s">
        <v>869</v>
      </c>
      <c r="V104" s="136"/>
    </row>
    <row r="105" spans="1:22" s="9" customFormat="1" ht="63.75" customHeight="1">
      <c r="A105" s="22"/>
      <c r="B105" s="33">
        <v>102</v>
      </c>
      <c r="C105" s="45" t="s">
        <v>1190</v>
      </c>
      <c r="D105" s="59" t="s">
        <v>130</v>
      </c>
      <c r="E105" s="56" t="s">
        <v>252</v>
      </c>
      <c r="F105" s="56" t="s">
        <v>1192</v>
      </c>
      <c r="G105" s="59" t="s">
        <v>538</v>
      </c>
      <c r="H105" s="91" t="s">
        <v>540</v>
      </c>
      <c r="I105" s="56"/>
      <c r="J105" s="116">
        <v>44162</v>
      </c>
      <c r="K105" s="116">
        <v>44526</v>
      </c>
      <c r="L105" s="137" t="s">
        <v>571</v>
      </c>
      <c r="M105" s="149" t="s">
        <v>181</v>
      </c>
      <c r="N105" s="33" t="s">
        <v>35</v>
      </c>
      <c r="O105" s="59" t="s">
        <v>1194</v>
      </c>
      <c r="P105" s="56" t="s">
        <v>468</v>
      </c>
      <c r="Q105" s="56"/>
      <c r="R105" s="56"/>
      <c r="S105" s="33" t="s">
        <v>18</v>
      </c>
      <c r="T105" s="56" t="s">
        <v>532</v>
      </c>
      <c r="U105" s="173" t="s">
        <v>705</v>
      </c>
      <c r="V105" s="136"/>
    </row>
    <row r="106" spans="1:22" s="9" customFormat="1" ht="63.75" customHeight="1">
      <c r="A106" s="22"/>
      <c r="B106" s="33">
        <v>103</v>
      </c>
      <c r="C106" s="45" t="s">
        <v>1217</v>
      </c>
      <c r="D106" s="59" t="s">
        <v>1219</v>
      </c>
      <c r="E106" s="56" t="s">
        <v>258</v>
      </c>
      <c r="F106" s="56" t="s">
        <v>494</v>
      </c>
      <c r="G106" s="59" t="s">
        <v>433</v>
      </c>
      <c r="H106" s="91" t="s">
        <v>1065</v>
      </c>
      <c r="I106" s="56"/>
      <c r="J106" s="117">
        <v>44162</v>
      </c>
      <c r="K106" s="117">
        <v>44526</v>
      </c>
      <c r="L106" s="137" t="s">
        <v>1058</v>
      </c>
      <c r="M106" s="149" t="s">
        <v>181</v>
      </c>
      <c r="N106" s="33" t="s">
        <v>35</v>
      </c>
      <c r="O106" s="59" t="s">
        <v>1220</v>
      </c>
      <c r="P106" s="56" t="s">
        <v>48</v>
      </c>
      <c r="Q106" s="56" t="s">
        <v>48</v>
      </c>
      <c r="R106" s="56" t="s">
        <v>48</v>
      </c>
      <c r="S106" s="194" t="s">
        <v>628</v>
      </c>
      <c r="T106" s="59" t="s">
        <v>1222</v>
      </c>
      <c r="U106" s="173" t="s">
        <v>1225</v>
      </c>
      <c r="V106" s="136"/>
    </row>
    <row r="107" spans="1:22" s="9" customFormat="1" ht="63.75" customHeight="1">
      <c r="A107" s="22"/>
      <c r="B107" s="33">
        <v>104</v>
      </c>
      <c r="C107" s="45" t="s">
        <v>1232</v>
      </c>
      <c r="D107" s="59" t="s">
        <v>480</v>
      </c>
      <c r="E107" s="56" t="s">
        <v>657</v>
      </c>
      <c r="F107" s="56" t="s">
        <v>1234</v>
      </c>
      <c r="G107" s="59" t="s">
        <v>1235</v>
      </c>
      <c r="H107" s="91" t="s">
        <v>595</v>
      </c>
      <c r="I107" s="56"/>
      <c r="J107" s="116">
        <v>44232</v>
      </c>
      <c r="K107" s="116">
        <v>44596</v>
      </c>
      <c r="L107" s="137" t="s">
        <v>1237</v>
      </c>
      <c r="M107" s="149" t="s">
        <v>1238</v>
      </c>
      <c r="N107" s="33" t="s">
        <v>35</v>
      </c>
      <c r="O107" s="59" t="s">
        <v>1118</v>
      </c>
      <c r="P107" s="59" t="s">
        <v>371</v>
      </c>
      <c r="Q107" s="56" t="s">
        <v>48</v>
      </c>
      <c r="R107" s="56" t="s">
        <v>48</v>
      </c>
      <c r="S107" s="33" t="s">
        <v>34</v>
      </c>
      <c r="T107" s="56" t="s">
        <v>1094</v>
      </c>
      <c r="U107" s="173" t="s">
        <v>597</v>
      </c>
      <c r="V107" s="136"/>
    </row>
    <row r="108" spans="1:22" s="10" customFormat="1" ht="63.75" customHeight="1">
      <c r="A108" s="21"/>
      <c r="B108" s="33">
        <v>105</v>
      </c>
      <c r="C108" s="45" t="s">
        <v>1241</v>
      </c>
      <c r="D108" s="59" t="s">
        <v>517</v>
      </c>
      <c r="E108" s="56" t="s">
        <v>252</v>
      </c>
      <c r="F108" s="56" t="s">
        <v>1242</v>
      </c>
      <c r="G108" s="59" t="s">
        <v>1243</v>
      </c>
      <c r="H108" s="91" t="s">
        <v>108</v>
      </c>
      <c r="I108" s="56"/>
      <c r="J108" s="117">
        <v>44244</v>
      </c>
      <c r="K108" s="117">
        <v>44608</v>
      </c>
      <c r="L108" s="137" t="s">
        <v>1247</v>
      </c>
      <c r="M108" s="149" t="s">
        <v>181</v>
      </c>
      <c r="N108" s="33" t="s">
        <v>35</v>
      </c>
      <c r="O108" s="59" t="s">
        <v>315</v>
      </c>
      <c r="P108" s="59"/>
      <c r="Q108" s="56"/>
      <c r="R108" s="56"/>
      <c r="S108" s="33" t="s">
        <v>18</v>
      </c>
      <c r="T108" s="56" t="s">
        <v>1244</v>
      </c>
      <c r="U108" s="173" t="s">
        <v>608</v>
      </c>
      <c r="V108" s="234"/>
    </row>
    <row r="109" spans="1:22" s="10" customFormat="1" ht="63.75" customHeight="1">
      <c r="A109" s="21"/>
      <c r="B109" s="33">
        <v>106</v>
      </c>
      <c r="C109" s="45" t="s">
        <v>1263</v>
      </c>
      <c r="D109" s="59" t="s">
        <v>928</v>
      </c>
      <c r="E109" s="56" t="s">
        <v>1134</v>
      </c>
      <c r="F109" s="56" t="s">
        <v>919</v>
      </c>
      <c r="G109" s="56" t="s">
        <v>961</v>
      </c>
      <c r="H109" s="91" t="s">
        <v>1137</v>
      </c>
      <c r="I109" s="56" t="s">
        <v>1265</v>
      </c>
      <c r="J109" s="117">
        <v>44390</v>
      </c>
      <c r="K109" s="117">
        <v>44651</v>
      </c>
      <c r="L109" s="137" t="s">
        <v>1139</v>
      </c>
      <c r="M109" s="149" t="s">
        <v>1267</v>
      </c>
      <c r="N109" s="33" t="s">
        <v>1269</v>
      </c>
      <c r="O109" s="59" t="s">
        <v>122</v>
      </c>
      <c r="P109" s="56" t="s">
        <v>579</v>
      </c>
      <c r="Q109" s="56" t="s">
        <v>579</v>
      </c>
      <c r="R109" s="56" t="s">
        <v>579</v>
      </c>
      <c r="S109" s="33" t="s">
        <v>34</v>
      </c>
      <c r="T109" s="56" t="s">
        <v>1273</v>
      </c>
      <c r="U109" s="215" t="s">
        <v>1275</v>
      </c>
      <c r="V109" s="234"/>
    </row>
    <row r="110" spans="1:22" s="10" customFormat="1" ht="63.75" customHeight="1">
      <c r="A110" s="21"/>
      <c r="B110" s="33">
        <v>107</v>
      </c>
      <c r="C110" s="45" t="s">
        <v>1500</v>
      </c>
      <c r="D110" s="59" t="s">
        <v>646</v>
      </c>
      <c r="E110" s="74" t="s">
        <v>126</v>
      </c>
      <c r="F110" s="74" t="s">
        <v>1498</v>
      </c>
      <c r="G110" s="74" t="s">
        <v>1260</v>
      </c>
      <c r="H110" s="91" t="s">
        <v>125</v>
      </c>
      <c r="I110" s="74"/>
      <c r="J110" s="119">
        <v>44524</v>
      </c>
      <c r="K110" s="119">
        <v>44888</v>
      </c>
      <c r="L110" s="142" t="s">
        <v>1499</v>
      </c>
      <c r="M110" s="149" t="s">
        <v>1497</v>
      </c>
      <c r="N110" s="33" t="s">
        <v>35</v>
      </c>
      <c r="O110" s="59" t="s">
        <v>1501</v>
      </c>
      <c r="P110" s="56" t="s">
        <v>579</v>
      </c>
      <c r="Q110" s="56" t="s">
        <v>579</v>
      </c>
      <c r="R110" s="56" t="s">
        <v>579</v>
      </c>
      <c r="S110" s="33" t="s">
        <v>34</v>
      </c>
      <c r="T110" s="56" t="s">
        <v>340</v>
      </c>
      <c r="U110" s="173" t="s">
        <v>1502</v>
      </c>
      <c r="V110" s="234"/>
    </row>
    <row r="111" spans="1:22" s="10" customFormat="1" ht="63.75" customHeight="1">
      <c r="A111" s="21"/>
      <c r="B111" s="33">
        <v>108</v>
      </c>
      <c r="C111" s="45" t="s">
        <v>1080</v>
      </c>
      <c r="D111" s="59" t="s">
        <v>232</v>
      </c>
      <c r="E111" s="56" t="s">
        <v>657</v>
      </c>
      <c r="F111" s="56" t="s">
        <v>1234</v>
      </c>
      <c r="G111" s="59" t="s">
        <v>1513</v>
      </c>
      <c r="H111" s="91" t="s">
        <v>595</v>
      </c>
      <c r="I111" s="56"/>
      <c r="J111" s="117">
        <v>44537</v>
      </c>
      <c r="K111" s="117">
        <v>44865</v>
      </c>
      <c r="L111" s="137" t="s">
        <v>479</v>
      </c>
      <c r="M111" s="149" t="s">
        <v>1516</v>
      </c>
      <c r="N111" s="33" t="s">
        <v>35</v>
      </c>
      <c r="O111" s="59" t="s">
        <v>1517</v>
      </c>
      <c r="P111" s="59" t="s">
        <v>371</v>
      </c>
      <c r="Q111" s="56" t="s">
        <v>48</v>
      </c>
      <c r="R111" s="56" t="s">
        <v>48</v>
      </c>
      <c r="S111" s="33" t="s">
        <v>34</v>
      </c>
      <c r="T111" s="56" t="s">
        <v>1094</v>
      </c>
      <c r="U111" s="173" t="s">
        <v>177</v>
      </c>
      <c r="V111" s="234"/>
    </row>
    <row r="112" spans="1:22" s="10" customFormat="1" ht="63.75" customHeight="1">
      <c r="A112" s="21"/>
      <c r="B112" s="33">
        <v>109</v>
      </c>
      <c r="C112" s="45" t="s">
        <v>1519</v>
      </c>
      <c r="D112" s="56" t="s">
        <v>1521</v>
      </c>
      <c r="E112" s="56" t="s">
        <v>774</v>
      </c>
      <c r="F112" s="56" t="s">
        <v>1329</v>
      </c>
      <c r="G112" s="56" t="s">
        <v>1522</v>
      </c>
      <c r="H112" s="91" t="s">
        <v>777</v>
      </c>
      <c r="I112" s="56"/>
      <c r="J112" s="117">
        <v>44550</v>
      </c>
      <c r="K112" s="117">
        <v>44914</v>
      </c>
      <c r="L112" s="137" t="s">
        <v>1523</v>
      </c>
      <c r="M112" s="149" t="s">
        <v>784</v>
      </c>
      <c r="N112" s="33" t="s">
        <v>35</v>
      </c>
      <c r="O112" s="59" t="s">
        <v>1525</v>
      </c>
      <c r="P112" s="59" t="s">
        <v>147</v>
      </c>
      <c r="Q112" s="56"/>
      <c r="R112" s="56"/>
      <c r="S112" s="33" t="s">
        <v>18</v>
      </c>
      <c r="T112" s="56" t="s">
        <v>782</v>
      </c>
      <c r="U112" s="173" t="s">
        <v>1178</v>
      </c>
      <c r="V112" s="234"/>
    </row>
    <row r="113" spans="1:22" s="10" customFormat="1" ht="63.75" customHeight="1">
      <c r="A113" s="21"/>
      <c r="B113" s="33">
        <v>110</v>
      </c>
      <c r="C113" s="45" t="s">
        <v>1526</v>
      </c>
      <c r="D113" s="56" t="s">
        <v>980</v>
      </c>
      <c r="E113" s="56" t="s">
        <v>252</v>
      </c>
      <c r="F113" s="56" t="s">
        <v>1527</v>
      </c>
      <c r="G113" s="56" t="s">
        <v>1528</v>
      </c>
      <c r="H113" s="91" t="s">
        <v>519</v>
      </c>
      <c r="I113" s="56"/>
      <c r="J113" s="117">
        <v>44550</v>
      </c>
      <c r="K113" s="117">
        <v>44914</v>
      </c>
      <c r="L113" s="137" t="s">
        <v>755</v>
      </c>
      <c r="M113" s="149" t="s">
        <v>181</v>
      </c>
      <c r="N113" s="33" t="s">
        <v>35</v>
      </c>
      <c r="O113" s="59" t="s">
        <v>830</v>
      </c>
      <c r="P113" s="182" t="s">
        <v>964</v>
      </c>
      <c r="Q113" s="56"/>
      <c r="R113" s="56"/>
      <c r="S113" s="33" t="s">
        <v>18</v>
      </c>
      <c r="T113" s="59" t="s">
        <v>1530</v>
      </c>
      <c r="U113" s="173" t="s">
        <v>546</v>
      </c>
      <c r="V113" s="234"/>
    </row>
    <row r="114" spans="1:22" s="10" customFormat="1" ht="63.75" customHeight="1">
      <c r="A114" s="21"/>
      <c r="B114" s="33">
        <v>111</v>
      </c>
      <c r="C114" s="45" t="s">
        <v>1531</v>
      </c>
      <c r="D114" s="56" t="s">
        <v>980</v>
      </c>
      <c r="E114" s="56" t="s">
        <v>252</v>
      </c>
      <c r="F114" s="56" t="s">
        <v>1527</v>
      </c>
      <c r="G114" s="56" t="s">
        <v>1528</v>
      </c>
      <c r="H114" s="91" t="s">
        <v>519</v>
      </c>
      <c r="I114" s="56"/>
      <c r="J114" s="117">
        <v>44550</v>
      </c>
      <c r="K114" s="117">
        <v>44914</v>
      </c>
      <c r="L114" s="137" t="s">
        <v>49</v>
      </c>
      <c r="M114" s="149" t="s">
        <v>784</v>
      </c>
      <c r="N114" s="33" t="s">
        <v>35</v>
      </c>
      <c r="O114" s="59" t="s">
        <v>402</v>
      </c>
      <c r="P114" s="182" t="s">
        <v>932</v>
      </c>
      <c r="Q114" s="56"/>
      <c r="R114" s="56"/>
      <c r="S114" s="33" t="s">
        <v>933</v>
      </c>
      <c r="T114" s="59" t="s">
        <v>934</v>
      </c>
      <c r="U114" s="173" t="s">
        <v>868</v>
      </c>
      <c r="V114" s="234"/>
    </row>
    <row r="115" spans="1:22" s="10" customFormat="1" ht="63.75" customHeight="1">
      <c r="A115" s="21"/>
      <c r="B115" s="33">
        <v>112</v>
      </c>
      <c r="C115" s="45" t="s">
        <v>1532</v>
      </c>
      <c r="D115" s="56" t="s">
        <v>1164</v>
      </c>
      <c r="E115" s="56" t="s">
        <v>337</v>
      </c>
      <c r="F115" s="56" t="s">
        <v>1165</v>
      </c>
      <c r="G115" s="56" t="s">
        <v>1533</v>
      </c>
      <c r="H115" s="91" t="s">
        <v>438</v>
      </c>
      <c r="I115" s="56"/>
      <c r="J115" s="117">
        <v>44550</v>
      </c>
      <c r="K115" s="117">
        <v>44914</v>
      </c>
      <c r="L115" s="137" t="s">
        <v>1045</v>
      </c>
      <c r="M115" s="149" t="s">
        <v>181</v>
      </c>
      <c r="N115" s="33" t="s">
        <v>35</v>
      </c>
      <c r="O115" s="59" t="s">
        <v>423</v>
      </c>
      <c r="P115" s="182" t="s">
        <v>940</v>
      </c>
      <c r="Q115" s="56"/>
      <c r="R115" s="56"/>
      <c r="S115" s="33" t="s">
        <v>18</v>
      </c>
      <c r="T115" s="59" t="s">
        <v>1534</v>
      </c>
      <c r="U115" s="173" t="s">
        <v>1536</v>
      </c>
      <c r="V115" s="234"/>
    </row>
    <row r="116" spans="1:22" s="10" customFormat="1" ht="63.75" customHeight="1">
      <c r="A116" s="21"/>
      <c r="B116" s="33">
        <v>113</v>
      </c>
      <c r="C116" s="45" t="s">
        <v>618</v>
      </c>
      <c r="D116" s="56" t="s">
        <v>1164</v>
      </c>
      <c r="E116" s="56" t="s">
        <v>337</v>
      </c>
      <c r="F116" s="56" t="s">
        <v>1165</v>
      </c>
      <c r="G116" s="56" t="s">
        <v>1533</v>
      </c>
      <c r="H116" s="91" t="s">
        <v>438</v>
      </c>
      <c r="I116" s="56"/>
      <c r="J116" s="117">
        <v>44550</v>
      </c>
      <c r="K116" s="117">
        <v>44914</v>
      </c>
      <c r="L116" s="137" t="s">
        <v>1537</v>
      </c>
      <c r="M116" s="149" t="s">
        <v>181</v>
      </c>
      <c r="N116" s="33" t="s">
        <v>35</v>
      </c>
      <c r="O116" s="59" t="s">
        <v>423</v>
      </c>
      <c r="P116" s="182" t="s">
        <v>940</v>
      </c>
      <c r="Q116" s="56"/>
      <c r="R116" s="56"/>
      <c r="S116" s="33" t="s">
        <v>34</v>
      </c>
      <c r="T116" s="59" t="s">
        <v>370</v>
      </c>
      <c r="U116" s="173" t="s">
        <v>462</v>
      </c>
      <c r="V116" s="234"/>
    </row>
    <row r="117" spans="1:22" s="10" customFormat="1" ht="63.75" customHeight="1">
      <c r="A117" s="21"/>
      <c r="B117" s="33">
        <v>114</v>
      </c>
      <c r="C117" s="45" t="s">
        <v>391</v>
      </c>
      <c r="D117" s="56" t="s">
        <v>1164</v>
      </c>
      <c r="E117" s="56" t="s">
        <v>337</v>
      </c>
      <c r="F117" s="56" t="s">
        <v>1165</v>
      </c>
      <c r="G117" s="56" t="s">
        <v>1533</v>
      </c>
      <c r="H117" s="91" t="s">
        <v>438</v>
      </c>
      <c r="I117" s="56"/>
      <c r="J117" s="117">
        <v>44550</v>
      </c>
      <c r="K117" s="117">
        <v>44914</v>
      </c>
      <c r="L117" s="137" t="s">
        <v>389</v>
      </c>
      <c r="M117" s="149" t="s">
        <v>181</v>
      </c>
      <c r="N117" s="33" t="s">
        <v>35</v>
      </c>
      <c r="O117" s="59" t="s">
        <v>423</v>
      </c>
      <c r="P117" s="182" t="s">
        <v>940</v>
      </c>
      <c r="Q117" s="56"/>
      <c r="R117" s="56"/>
      <c r="S117" s="33" t="s">
        <v>34</v>
      </c>
      <c r="T117" s="59" t="s">
        <v>1539</v>
      </c>
      <c r="U117" s="173" t="s">
        <v>1167</v>
      </c>
      <c r="V117" s="234"/>
    </row>
    <row r="118" spans="1:22" s="10" customFormat="1" ht="63.75" customHeight="1">
      <c r="A118" s="21"/>
      <c r="B118" s="33">
        <v>115</v>
      </c>
      <c r="C118" s="45" t="s">
        <v>434</v>
      </c>
      <c r="D118" s="56" t="s">
        <v>1164</v>
      </c>
      <c r="E118" s="56" t="s">
        <v>337</v>
      </c>
      <c r="F118" s="56" t="s">
        <v>1165</v>
      </c>
      <c r="G118" s="56" t="s">
        <v>1533</v>
      </c>
      <c r="H118" s="91" t="s">
        <v>438</v>
      </c>
      <c r="I118" s="56"/>
      <c r="J118" s="117">
        <v>44550</v>
      </c>
      <c r="K118" s="117">
        <v>44914</v>
      </c>
      <c r="L118" s="137" t="s">
        <v>1514</v>
      </c>
      <c r="M118" s="149" t="s">
        <v>181</v>
      </c>
      <c r="N118" s="33" t="s">
        <v>35</v>
      </c>
      <c r="O118" s="59" t="s">
        <v>1540</v>
      </c>
      <c r="P118" s="182" t="s">
        <v>940</v>
      </c>
      <c r="Q118" s="56"/>
      <c r="R118" s="56"/>
      <c r="S118" s="33" t="s">
        <v>34</v>
      </c>
      <c r="T118" s="59" t="s">
        <v>470</v>
      </c>
      <c r="U118" s="173" t="s">
        <v>1541</v>
      </c>
      <c r="V118" s="234"/>
    </row>
    <row r="119" spans="1:22" s="10" customFormat="1" ht="63.75" customHeight="1">
      <c r="A119" s="21"/>
      <c r="B119" s="33">
        <v>116</v>
      </c>
      <c r="C119" s="45" t="s">
        <v>655</v>
      </c>
      <c r="D119" s="56" t="s">
        <v>1164</v>
      </c>
      <c r="E119" s="56" t="s">
        <v>337</v>
      </c>
      <c r="F119" s="56" t="s">
        <v>1165</v>
      </c>
      <c r="G119" s="56" t="s">
        <v>1533</v>
      </c>
      <c r="H119" s="91" t="s">
        <v>438</v>
      </c>
      <c r="I119" s="56"/>
      <c r="J119" s="117">
        <v>44550</v>
      </c>
      <c r="K119" s="117">
        <v>44914</v>
      </c>
      <c r="L119" s="137" t="s">
        <v>659</v>
      </c>
      <c r="M119" s="149" t="s">
        <v>181</v>
      </c>
      <c r="N119" s="33" t="s">
        <v>35</v>
      </c>
      <c r="O119" s="59" t="s">
        <v>168</v>
      </c>
      <c r="P119" s="182" t="s">
        <v>48</v>
      </c>
      <c r="Q119" s="56" t="s">
        <v>48</v>
      </c>
      <c r="R119" s="56" t="s">
        <v>48</v>
      </c>
      <c r="S119" s="33" t="s">
        <v>18</v>
      </c>
      <c r="T119" s="59" t="s">
        <v>165</v>
      </c>
      <c r="U119" s="173" t="s">
        <v>1184</v>
      </c>
      <c r="V119" s="234"/>
    </row>
    <row r="120" spans="1:22" s="10" customFormat="1" ht="63.75" customHeight="1">
      <c r="A120" s="21"/>
      <c r="B120" s="33">
        <v>117</v>
      </c>
      <c r="C120" s="45" t="s">
        <v>1106</v>
      </c>
      <c r="D120" s="56" t="s">
        <v>1164</v>
      </c>
      <c r="E120" s="56" t="s">
        <v>337</v>
      </c>
      <c r="F120" s="56" t="s">
        <v>1165</v>
      </c>
      <c r="G120" s="56" t="s">
        <v>1533</v>
      </c>
      <c r="H120" s="91" t="s">
        <v>438</v>
      </c>
      <c r="I120" s="56"/>
      <c r="J120" s="117">
        <v>44550</v>
      </c>
      <c r="K120" s="117">
        <v>44914</v>
      </c>
      <c r="L120" s="137" t="s">
        <v>1542</v>
      </c>
      <c r="M120" s="149" t="s">
        <v>181</v>
      </c>
      <c r="N120" s="33" t="s">
        <v>35</v>
      </c>
      <c r="O120" s="59" t="s">
        <v>1544</v>
      </c>
      <c r="P120" s="182" t="s">
        <v>959</v>
      </c>
      <c r="Q120" s="56"/>
      <c r="R120" s="56"/>
      <c r="S120" s="33" t="s">
        <v>34</v>
      </c>
      <c r="T120" s="59" t="s">
        <v>1545</v>
      </c>
      <c r="U120" s="173" t="s">
        <v>1546</v>
      </c>
      <c r="V120" s="234"/>
    </row>
    <row r="121" spans="1:22" s="10" customFormat="1" ht="63.75" customHeight="1">
      <c r="A121" s="21"/>
      <c r="B121" s="33">
        <v>118</v>
      </c>
      <c r="C121" s="45" t="s">
        <v>393</v>
      </c>
      <c r="D121" s="56" t="s">
        <v>1547</v>
      </c>
      <c r="E121" s="56" t="s">
        <v>419</v>
      </c>
      <c r="F121" s="56" t="s">
        <v>1055</v>
      </c>
      <c r="G121" s="56" t="s">
        <v>1548</v>
      </c>
      <c r="H121" s="91" t="s">
        <v>924</v>
      </c>
      <c r="I121" s="56"/>
      <c r="J121" s="117">
        <v>44550</v>
      </c>
      <c r="K121" s="117">
        <v>44914</v>
      </c>
      <c r="L121" s="137" t="s">
        <v>1035</v>
      </c>
      <c r="M121" s="149" t="s">
        <v>784</v>
      </c>
      <c r="N121" s="33" t="s">
        <v>35</v>
      </c>
      <c r="O121" s="59" t="s">
        <v>1549</v>
      </c>
      <c r="P121" s="56" t="s">
        <v>959</v>
      </c>
      <c r="Q121" s="56"/>
      <c r="R121" s="56"/>
      <c r="S121" s="33" t="s">
        <v>18</v>
      </c>
      <c r="T121" s="59" t="s">
        <v>1550</v>
      </c>
      <c r="U121" s="173" t="s">
        <v>1007</v>
      </c>
      <c r="V121" s="234"/>
    </row>
    <row r="122" spans="1:22" s="10" customFormat="1" ht="63.75" customHeight="1">
      <c r="A122" s="21"/>
      <c r="B122" s="33">
        <v>119</v>
      </c>
      <c r="C122" s="45" t="s">
        <v>1553</v>
      </c>
      <c r="D122" s="56" t="s">
        <v>1554</v>
      </c>
      <c r="E122" s="56" t="s">
        <v>367</v>
      </c>
      <c r="F122" s="56" t="s">
        <v>1555</v>
      </c>
      <c r="G122" s="56" t="s">
        <v>751</v>
      </c>
      <c r="H122" s="91" t="s">
        <v>368</v>
      </c>
      <c r="I122" s="56"/>
      <c r="J122" s="117">
        <v>44550</v>
      </c>
      <c r="K122" s="117">
        <v>44914</v>
      </c>
      <c r="L122" s="137" t="s">
        <v>1558</v>
      </c>
      <c r="M122" s="149" t="s">
        <v>784</v>
      </c>
      <c r="N122" s="33" t="s">
        <v>35</v>
      </c>
      <c r="O122" s="59" t="s">
        <v>238</v>
      </c>
      <c r="P122" s="56" t="s">
        <v>48</v>
      </c>
      <c r="Q122" s="56" t="s">
        <v>48</v>
      </c>
      <c r="R122" s="56" t="s">
        <v>48</v>
      </c>
      <c r="S122" s="33"/>
      <c r="T122" s="59"/>
      <c r="U122" s="173" t="s">
        <v>764</v>
      </c>
      <c r="V122" s="234"/>
    </row>
    <row r="123" spans="1:22" s="10" customFormat="1" ht="63.75" customHeight="1">
      <c r="A123" s="21"/>
      <c r="B123" s="33">
        <v>120</v>
      </c>
      <c r="C123" s="45" t="s">
        <v>1398</v>
      </c>
      <c r="D123" s="58" t="s">
        <v>1182</v>
      </c>
      <c r="E123" s="58" t="s">
        <v>419</v>
      </c>
      <c r="F123" s="58" t="s">
        <v>1112</v>
      </c>
      <c r="G123" s="58" t="s">
        <v>558</v>
      </c>
      <c r="H123" s="93" t="s">
        <v>1181</v>
      </c>
      <c r="I123" s="56"/>
      <c r="J123" s="117">
        <v>44550</v>
      </c>
      <c r="K123" s="117">
        <v>44914</v>
      </c>
      <c r="L123" s="137" t="s">
        <v>319</v>
      </c>
      <c r="M123" s="149" t="s">
        <v>181</v>
      </c>
      <c r="N123" s="33" t="s">
        <v>35</v>
      </c>
      <c r="O123" s="59" t="s">
        <v>624</v>
      </c>
      <c r="P123" s="56" t="s">
        <v>48</v>
      </c>
      <c r="Q123" s="56" t="s">
        <v>48</v>
      </c>
      <c r="R123" s="56" t="s">
        <v>48</v>
      </c>
      <c r="S123" s="33" t="s">
        <v>18</v>
      </c>
      <c r="T123" s="59" t="s">
        <v>198</v>
      </c>
      <c r="U123" s="173" t="s">
        <v>869</v>
      </c>
      <c r="V123" s="234"/>
    </row>
    <row r="124" spans="1:22" s="10" customFormat="1" ht="63.75" customHeight="1">
      <c r="A124" s="21"/>
      <c r="B124" s="33">
        <v>121</v>
      </c>
      <c r="C124" s="45" t="s">
        <v>1017</v>
      </c>
      <c r="D124" s="56" t="s">
        <v>565</v>
      </c>
      <c r="E124" s="56" t="s">
        <v>252</v>
      </c>
      <c r="F124" s="56" t="s">
        <v>1077</v>
      </c>
      <c r="G124" s="56" t="s">
        <v>410</v>
      </c>
      <c r="H124" s="91" t="s">
        <v>743</v>
      </c>
      <c r="I124" s="56"/>
      <c r="J124" s="117">
        <v>44550</v>
      </c>
      <c r="K124" s="117">
        <v>44914</v>
      </c>
      <c r="L124" s="137" t="s">
        <v>541</v>
      </c>
      <c r="M124" s="149" t="s">
        <v>181</v>
      </c>
      <c r="N124" s="33" t="s">
        <v>35</v>
      </c>
      <c r="O124" s="59" t="s">
        <v>1559</v>
      </c>
      <c r="P124" s="56" t="s">
        <v>48</v>
      </c>
      <c r="Q124" s="56" t="s">
        <v>48</v>
      </c>
      <c r="R124" s="56" t="s">
        <v>48</v>
      </c>
      <c r="S124" s="33" t="s">
        <v>18</v>
      </c>
      <c r="T124" s="59" t="s">
        <v>374</v>
      </c>
      <c r="U124" s="173" t="s">
        <v>975</v>
      </c>
      <c r="V124" s="234"/>
    </row>
    <row r="125" spans="1:22" s="10" customFormat="1" ht="63.75" customHeight="1">
      <c r="A125" s="21"/>
      <c r="B125" s="33">
        <v>122</v>
      </c>
      <c r="C125" s="45" t="s">
        <v>1561</v>
      </c>
      <c r="D125" s="56" t="s">
        <v>1458</v>
      </c>
      <c r="E125" s="56" t="s">
        <v>1063</v>
      </c>
      <c r="F125" s="56" t="s">
        <v>1068</v>
      </c>
      <c r="G125" s="56" t="s">
        <v>1069</v>
      </c>
      <c r="H125" s="91" t="s">
        <v>695</v>
      </c>
      <c r="I125" s="56"/>
      <c r="J125" s="117">
        <v>44550</v>
      </c>
      <c r="K125" s="117">
        <v>44914</v>
      </c>
      <c r="L125" s="137" t="s">
        <v>1562</v>
      </c>
      <c r="M125" s="149" t="s">
        <v>181</v>
      </c>
      <c r="N125" s="33" t="s">
        <v>35</v>
      </c>
      <c r="O125" s="59" t="s">
        <v>1563</v>
      </c>
      <c r="P125" s="59" t="s">
        <v>241</v>
      </c>
      <c r="Q125" s="56"/>
      <c r="R125" s="56"/>
      <c r="S125" s="33" t="s">
        <v>18</v>
      </c>
      <c r="T125" s="59" t="s">
        <v>1564</v>
      </c>
      <c r="U125" s="173" t="s">
        <v>404</v>
      </c>
      <c r="V125" s="234"/>
    </row>
    <row r="126" spans="1:22" s="10" customFormat="1" ht="63.75" customHeight="1">
      <c r="A126" s="21"/>
      <c r="B126" s="33">
        <v>123</v>
      </c>
      <c r="C126" s="45" t="s">
        <v>274</v>
      </c>
      <c r="D126" s="56" t="s">
        <v>450</v>
      </c>
      <c r="E126" s="56" t="s">
        <v>419</v>
      </c>
      <c r="F126" s="56" t="s">
        <v>1565</v>
      </c>
      <c r="G126" s="56" t="s">
        <v>307</v>
      </c>
      <c r="H126" s="91" t="s">
        <v>976</v>
      </c>
      <c r="I126" s="56"/>
      <c r="J126" s="117">
        <v>44550</v>
      </c>
      <c r="K126" s="117">
        <v>44914</v>
      </c>
      <c r="L126" s="137" t="s">
        <v>1567</v>
      </c>
      <c r="M126" s="149" t="s">
        <v>784</v>
      </c>
      <c r="N126" s="33" t="s">
        <v>35</v>
      </c>
      <c r="O126" s="59" t="s">
        <v>895</v>
      </c>
      <c r="P126" s="56" t="s">
        <v>959</v>
      </c>
      <c r="Q126" s="56"/>
      <c r="R126" s="56"/>
      <c r="S126" s="33" t="s">
        <v>18</v>
      </c>
      <c r="T126" s="59" t="s">
        <v>268</v>
      </c>
      <c r="U126" s="173" t="s">
        <v>283</v>
      </c>
      <c r="V126" s="234"/>
    </row>
    <row r="127" spans="1:22" s="10" customFormat="1" ht="63.75" customHeight="1">
      <c r="A127" s="21"/>
      <c r="B127" s="33">
        <v>124</v>
      </c>
      <c r="C127" s="45" t="s">
        <v>1568</v>
      </c>
      <c r="D127" s="56" t="s">
        <v>1219</v>
      </c>
      <c r="E127" s="56" t="s">
        <v>258</v>
      </c>
      <c r="F127" s="56" t="s">
        <v>494</v>
      </c>
      <c r="G127" s="56" t="s">
        <v>433</v>
      </c>
      <c r="H127" s="91" t="s">
        <v>1065</v>
      </c>
      <c r="I127" s="56"/>
      <c r="J127" s="117">
        <v>44550</v>
      </c>
      <c r="K127" s="117">
        <v>44914</v>
      </c>
      <c r="L127" s="137" t="s">
        <v>1570</v>
      </c>
      <c r="M127" s="149" t="s">
        <v>181</v>
      </c>
      <c r="N127" s="33" t="s">
        <v>35</v>
      </c>
      <c r="O127" s="59" t="s">
        <v>1572</v>
      </c>
      <c r="P127" s="56" t="s">
        <v>48</v>
      </c>
      <c r="Q127" s="56" t="s">
        <v>48</v>
      </c>
      <c r="R127" s="56" t="s">
        <v>48</v>
      </c>
      <c r="S127" s="33" t="s">
        <v>628</v>
      </c>
      <c r="T127" s="59" t="s">
        <v>82</v>
      </c>
      <c r="U127" s="173" t="s">
        <v>1225</v>
      </c>
      <c r="V127" s="234"/>
    </row>
    <row r="128" spans="1:22" s="10" customFormat="1" ht="63.75" customHeight="1">
      <c r="A128" s="21"/>
      <c r="B128" s="33">
        <v>125</v>
      </c>
      <c r="C128" s="45" t="s">
        <v>1574</v>
      </c>
      <c r="D128" s="56" t="s">
        <v>260</v>
      </c>
      <c r="E128" s="56" t="s">
        <v>224</v>
      </c>
      <c r="F128" s="56" t="s">
        <v>310</v>
      </c>
      <c r="G128" s="56" t="s">
        <v>1575</v>
      </c>
      <c r="H128" s="91" t="s">
        <v>650</v>
      </c>
      <c r="I128" s="56"/>
      <c r="J128" s="117">
        <v>44550</v>
      </c>
      <c r="K128" s="117">
        <v>44914</v>
      </c>
      <c r="L128" s="137" t="s">
        <v>1577</v>
      </c>
      <c r="M128" s="149" t="s">
        <v>181</v>
      </c>
      <c r="N128" s="33" t="s">
        <v>35</v>
      </c>
      <c r="O128" s="59" t="s">
        <v>471</v>
      </c>
      <c r="P128" s="182" t="s">
        <v>709</v>
      </c>
      <c r="Q128" s="56"/>
      <c r="R128" s="56"/>
      <c r="S128" s="33" t="s">
        <v>34</v>
      </c>
      <c r="T128" s="59" t="s">
        <v>1579</v>
      </c>
      <c r="U128" s="173" t="s">
        <v>1580</v>
      </c>
      <c r="V128" s="234"/>
    </row>
    <row r="129" spans="1:22" s="10" customFormat="1" ht="63.75" customHeight="1">
      <c r="A129" s="21"/>
      <c r="B129" s="33">
        <v>126</v>
      </c>
      <c r="C129" s="45" t="s">
        <v>1246</v>
      </c>
      <c r="D129" s="56" t="s">
        <v>1581</v>
      </c>
      <c r="E129" s="56" t="s">
        <v>235</v>
      </c>
      <c r="F129" s="56" t="s">
        <v>1582</v>
      </c>
      <c r="G129" s="56" t="s">
        <v>422</v>
      </c>
      <c r="H129" s="91" t="s">
        <v>441</v>
      </c>
      <c r="I129" s="56"/>
      <c r="J129" s="117">
        <v>44550</v>
      </c>
      <c r="K129" s="117">
        <v>44914</v>
      </c>
      <c r="L129" s="137" t="s">
        <v>50</v>
      </c>
      <c r="M129" s="149" t="s">
        <v>181</v>
      </c>
      <c r="N129" s="33" t="s">
        <v>35</v>
      </c>
      <c r="O129" s="59" t="s">
        <v>1470</v>
      </c>
      <c r="P129" s="56" t="s">
        <v>48</v>
      </c>
      <c r="Q129" s="56" t="s">
        <v>48</v>
      </c>
      <c r="R129" s="56" t="s">
        <v>48</v>
      </c>
      <c r="S129" s="33" t="s">
        <v>34</v>
      </c>
      <c r="T129" s="59" t="s">
        <v>141</v>
      </c>
      <c r="U129" s="173" t="s">
        <v>1583</v>
      </c>
      <c r="V129" s="234"/>
    </row>
    <row r="130" spans="1:22" s="10" customFormat="1" ht="63.75" customHeight="1">
      <c r="A130" s="21"/>
      <c r="B130" s="33">
        <v>127</v>
      </c>
      <c r="C130" s="45" t="s">
        <v>1584</v>
      </c>
      <c r="D130" s="56" t="s">
        <v>797</v>
      </c>
      <c r="E130" s="56" t="s">
        <v>367</v>
      </c>
      <c r="F130" s="56" t="s">
        <v>1586</v>
      </c>
      <c r="G130" s="56" t="s">
        <v>436</v>
      </c>
      <c r="H130" s="91" t="s">
        <v>449</v>
      </c>
      <c r="I130" s="56"/>
      <c r="J130" s="117">
        <v>44550</v>
      </c>
      <c r="K130" s="117">
        <v>44914</v>
      </c>
      <c r="L130" s="137" t="s">
        <v>211</v>
      </c>
      <c r="M130" s="149" t="s">
        <v>784</v>
      </c>
      <c r="N130" s="33" t="s">
        <v>35</v>
      </c>
      <c r="O130" s="59" t="s">
        <v>730</v>
      </c>
      <c r="P130" s="56" t="s">
        <v>48</v>
      </c>
      <c r="Q130" s="56" t="s">
        <v>48</v>
      </c>
      <c r="R130" s="56" t="s">
        <v>48</v>
      </c>
      <c r="S130" s="33" t="s">
        <v>34</v>
      </c>
      <c r="T130" s="59" t="s">
        <v>1589</v>
      </c>
      <c r="U130" s="173" t="s">
        <v>1591</v>
      </c>
      <c r="V130" s="234"/>
    </row>
    <row r="131" spans="1:22" s="10" customFormat="1" ht="63.75" customHeight="1">
      <c r="A131" s="21"/>
      <c r="B131" s="33">
        <v>128</v>
      </c>
      <c r="C131" s="45" t="s">
        <v>1592</v>
      </c>
      <c r="D131" s="56" t="s">
        <v>770</v>
      </c>
      <c r="E131" s="56" t="s">
        <v>252</v>
      </c>
      <c r="F131" s="56" t="s">
        <v>1593</v>
      </c>
      <c r="G131" s="56"/>
      <c r="H131" s="91" t="s">
        <v>1594</v>
      </c>
      <c r="I131" s="56"/>
      <c r="J131" s="117">
        <v>44550</v>
      </c>
      <c r="K131" s="117">
        <v>44914</v>
      </c>
      <c r="L131" s="137" t="s">
        <v>1455</v>
      </c>
      <c r="M131" s="149" t="s">
        <v>784</v>
      </c>
      <c r="N131" s="33" t="s">
        <v>35</v>
      </c>
      <c r="O131" s="59" t="s">
        <v>1596</v>
      </c>
      <c r="P131" s="56" t="s">
        <v>48</v>
      </c>
      <c r="Q131" s="56" t="s">
        <v>48</v>
      </c>
      <c r="R131" s="56" t="s">
        <v>48</v>
      </c>
      <c r="S131" s="33" t="s">
        <v>34</v>
      </c>
      <c r="T131" s="59" t="s">
        <v>51</v>
      </c>
      <c r="U131" s="173" t="s">
        <v>1583</v>
      </c>
      <c r="V131" s="234"/>
    </row>
    <row r="132" spans="1:22" s="10" customFormat="1" ht="63.75" customHeight="1">
      <c r="A132" s="21"/>
      <c r="B132" s="33">
        <v>129</v>
      </c>
      <c r="C132" s="45" t="s">
        <v>1155</v>
      </c>
      <c r="D132" s="56" t="s">
        <v>1608</v>
      </c>
      <c r="E132" s="56" t="s">
        <v>790</v>
      </c>
      <c r="F132" s="56" t="s">
        <v>1441</v>
      </c>
      <c r="G132" s="81" t="s">
        <v>1609</v>
      </c>
      <c r="H132" s="94" t="s">
        <v>302</v>
      </c>
      <c r="I132" s="107" t="s">
        <v>1610</v>
      </c>
      <c r="J132" s="117">
        <v>44568</v>
      </c>
      <c r="K132" s="117">
        <v>44771</v>
      </c>
      <c r="L132" s="137" t="s">
        <v>926</v>
      </c>
      <c r="M132" s="149" t="s">
        <v>1611</v>
      </c>
      <c r="N132" s="33" t="s">
        <v>1612</v>
      </c>
      <c r="O132" s="176" t="s">
        <v>87</v>
      </c>
      <c r="P132" s="181" t="s">
        <v>1613</v>
      </c>
      <c r="Q132" s="59" t="s">
        <v>1615</v>
      </c>
      <c r="R132" s="34" t="s">
        <v>1617</v>
      </c>
      <c r="S132" s="149" t="s">
        <v>18</v>
      </c>
      <c r="T132" s="59" t="s">
        <v>1618</v>
      </c>
      <c r="U132" s="173" t="s">
        <v>1619</v>
      </c>
      <c r="V132" s="234"/>
    </row>
    <row r="133" spans="1:22" s="9" customFormat="1" ht="63.75" customHeight="1">
      <c r="A133" s="22"/>
      <c r="B133" s="33">
        <v>130</v>
      </c>
      <c r="C133" s="45" t="s">
        <v>1318</v>
      </c>
      <c r="D133" s="56" t="s">
        <v>1608</v>
      </c>
      <c r="E133" s="56" t="s">
        <v>790</v>
      </c>
      <c r="F133" s="56" t="s">
        <v>1441</v>
      </c>
      <c r="G133" s="56" t="s">
        <v>1327</v>
      </c>
      <c r="H133" s="94" t="s">
        <v>302</v>
      </c>
      <c r="I133" s="107" t="s">
        <v>1610</v>
      </c>
      <c r="J133" s="117">
        <v>44551</v>
      </c>
      <c r="K133" s="117">
        <v>44592</v>
      </c>
      <c r="L133" s="137" t="s">
        <v>1556</v>
      </c>
      <c r="M133" s="159">
        <v>45016</v>
      </c>
      <c r="N133" s="33" t="s">
        <v>1612</v>
      </c>
      <c r="O133" s="59" t="s">
        <v>1621</v>
      </c>
      <c r="P133" s="56" t="s">
        <v>468</v>
      </c>
      <c r="Q133" s="56"/>
      <c r="R133" s="56"/>
      <c r="S133" s="33" t="s">
        <v>18</v>
      </c>
      <c r="T133" s="59" t="s">
        <v>1623</v>
      </c>
      <c r="U133" s="173" t="s">
        <v>1625</v>
      </c>
      <c r="V133" s="136"/>
    </row>
    <row r="134" spans="1:22" s="9" customFormat="1" ht="63.75" customHeight="1">
      <c r="A134" s="22"/>
      <c r="B134" s="33">
        <v>131</v>
      </c>
      <c r="C134" s="45" t="s">
        <v>1607</v>
      </c>
      <c r="D134" s="56" t="s">
        <v>1291</v>
      </c>
      <c r="E134" s="56" t="s">
        <v>337</v>
      </c>
      <c r="F134" s="56" t="s">
        <v>1037</v>
      </c>
      <c r="G134" s="56" t="s">
        <v>1626</v>
      </c>
      <c r="H134" s="91" t="s">
        <v>414</v>
      </c>
      <c r="I134" s="56"/>
      <c r="J134" s="117">
        <v>44581</v>
      </c>
      <c r="K134" s="117">
        <v>44945</v>
      </c>
      <c r="L134" s="137" t="s">
        <v>1627</v>
      </c>
      <c r="M134" s="149" t="s">
        <v>181</v>
      </c>
      <c r="N134" s="33" t="s">
        <v>1019</v>
      </c>
      <c r="O134" s="59" t="s">
        <v>1628</v>
      </c>
      <c r="P134" s="56" t="s">
        <v>579</v>
      </c>
      <c r="Q134" s="56" t="s">
        <v>579</v>
      </c>
      <c r="R134" s="56" t="s">
        <v>579</v>
      </c>
      <c r="S134" s="33" t="s">
        <v>34</v>
      </c>
      <c r="T134" s="59" t="s">
        <v>1629</v>
      </c>
      <c r="U134" s="173" t="s">
        <v>1081</v>
      </c>
      <c r="V134" s="136"/>
    </row>
    <row r="135" spans="1:22" s="9" customFormat="1" ht="63.75" customHeight="1">
      <c r="A135" s="22"/>
      <c r="B135" s="33">
        <v>132</v>
      </c>
      <c r="C135" s="45" t="s">
        <v>1631</v>
      </c>
      <c r="D135" s="56" t="s">
        <v>1608</v>
      </c>
      <c r="E135" s="56" t="s">
        <v>790</v>
      </c>
      <c r="F135" s="56" t="s">
        <v>1441</v>
      </c>
      <c r="G135" s="81" t="s">
        <v>1609</v>
      </c>
      <c r="H135" s="94" t="s">
        <v>302</v>
      </c>
      <c r="I135" s="108" t="s">
        <v>1610</v>
      </c>
      <c r="J135" s="117">
        <v>44587</v>
      </c>
      <c r="K135" s="117">
        <v>44620</v>
      </c>
      <c r="L135" s="137" t="s">
        <v>1632</v>
      </c>
      <c r="M135" s="159">
        <v>45016</v>
      </c>
      <c r="N135" s="33" t="s">
        <v>1612</v>
      </c>
      <c r="O135" s="59" t="s">
        <v>1634</v>
      </c>
      <c r="P135" s="181" t="s">
        <v>1636</v>
      </c>
      <c r="Q135" s="59"/>
      <c r="R135" s="33"/>
      <c r="S135" s="149" t="s">
        <v>18</v>
      </c>
      <c r="T135" s="59" t="s">
        <v>1618</v>
      </c>
      <c r="U135" s="173" t="s">
        <v>1635</v>
      </c>
      <c r="V135" s="136"/>
    </row>
    <row r="136" spans="1:22" s="10" customFormat="1" ht="63.75" customHeight="1">
      <c r="A136" s="21"/>
      <c r="B136" s="33">
        <v>133</v>
      </c>
      <c r="C136" s="45" t="s">
        <v>1304</v>
      </c>
      <c r="D136" s="56" t="s">
        <v>1291</v>
      </c>
      <c r="E136" s="56" t="s">
        <v>337</v>
      </c>
      <c r="F136" s="56" t="s">
        <v>1037</v>
      </c>
      <c r="G136" s="81" t="s">
        <v>1626</v>
      </c>
      <c r="H136" s="94" t="s">
        <v>414</v>
      </c>
      <c r="I136" s="108"/>
      <c r="J136" s="117">
        <v>44614</v>
      </c>
      <c r="K136" s="117">
        <v>44978</v>
      </c>
      <c r="L136" s="137" t="s">
        <v>1172</v>
      </c>
      <c r="M136" s="159" t="s">
        <v>181</v>
      </c>
      <c r="N136" s="33" t="s">
        <v>875</v>
      </c>
      <c r="O136" s="59" t="s">
        <v>989</v>
      </c>
      <c r="P136" s="181" t="s">
        <v>579</v>
      </c>
      <c r="Q136" s="59" t="s">
        <v>579</v>
      </c>
      <c r="R136" s="33" t="s">
        <v>579</v>
      </c>
      <c r="S136" s="149" t="s">
        <v>34</v>
      </c>
      <c r="T136" s="59" t="s">
        <v>1624</v>
      </c>
      <c r="U136" s="173"/>
      <c r="V136" s="136"/>
    </row>
    <row r="137" spans="1:22" s="10" customFormat="1" ht="63.75" customHeight="1">
      <c r="A137" s="21"/>
      <c r="B137" s="33">
        <v>134</v>
      </c>
      <c r="C137" s="45" t="s">
        <v>1078</v>
      </c>
      <c r="D137" s="56" t="s">
        <v>1521</v>
      </c>
      <c r="E137" s="56" t="s">
        <v>774</v>
      </c>
      <c r="F137" s="56" t="s">
        <v>76</v>
      </c>
      <c r="G137" s="56" t="s">
        <v>1637</v>
      </c>
      <c r="H137" s="91" t="s">
        <v>1578</v>
      </c>
      <c r="I137" s="74"/>
      <c r="J137" s="119">
        <v>44628</v>
      </c>
      <c r="K137" s="119">
        <v>44992</v>
      </c>
      <c r="L137" s="137" t="s">
        <v>1355</v>
      </c>
      <c r="M137" s="149" t="s">
        <v>181</v>
      </c>
      <c r="N137" s="33" t="s">
        <v>35</v>
      </c>
      <c r="O137" s="59" t="s">
        <v>1405</v>
      </c>
      <c r="P137" s="7" t="s">
        <v>579</v>
      </c>
      <c r="Q137" s="59" t="s">
        <v>1638</v>
      </c>
      <c r="R137" s="56" t="s">
        <v>579</v>
      </c>
      <c r="S137" s="33" t="s">
        <v>18</v>
      </c>
      <c r="T137" s="56" t="s">
        <v>1639</v>
      </c>
      <c r="U137" s="173" t="s">
        <v>1560</v>
      </c>
      <c r="V137" s="136"/>
    </row>
    <row r="138" spans="1:22" s="10" customFormat="1" ht="63.75" customHeight="1">
      <c r="A138" s="21"/>
      <c r="B138" s="33">
        <v>135</v>
      </c>
      <c r="C138" s="45" t="s">
        <v>1663</v>
      </c>
      <c r="D138" s="56" t="s">
        <v>1554</v>
      </c>
      <c r="E138" s="56" t="s">
        <v>367</v>
      </c>
      <c r="F138" s="56" t="s">
        <v>1555</v>
      </c>
      <c r="G138" s="56" t="s">
        <v>751</v>
      </c>
      <c r="H138" s="91" t="s">
        <v>368</v>
      </c>
      <c r="I138" s="56"/>
      <c r="J138" s="117">
        <v>44832</v>
      </c>
      <c r="K138" s="117">
        <v>45196</v>
      </c>
      <c r="L138" s="137" t="s">
        <v>1614</v>
      </c>
      <c r="M138" s="149" t="s">
        <v>784</v>
      </c>
      <c r="N138" s="33" t="s">
        <v>875</v>
      </c>
      <c r="O138" s="59" t="s">
        <v>1664</v>
      </c>
      <c r="P138" s="56" t="s">
        <v>959</v>
      </c>
      <c r="Q138" s="56"/>
      <c r="R138" s="56"/>
      <c r="S138" s="33" t="s">
        <v>18</v>
      </c>
      <c r="T138" s="59" t="s">
        <v>857</v>
      </c>
      <c r="U138" s="211" t="s">
        <v>1667</v>
      </c>
      <c r="V138" s="136"/>
    </row>
    <row r="139" spans="1:22" s="10" customFormat="1" ht="63.75" customHeight="1">
      <c r="A139" s="21"/>
      <c r="B139" s="33">
        <v>136</v>
      </c>
      <c r="C139" s="45" t="s">
        <v>1668</v>
      </c>
      <c r="D139" s="56" t="s">
        <v>1554</v>
      </c>
      <c r="E139" s="56" t="s">
        <v>367</v>
      </c>
      <c r="F139" s="56" t="s">
        <v>1555</v>
      </c>
      <c r="G139" s="56" t="s">
        <v>751</v>
      </c>
      <c r="H139" s="91" t="s">
        <v>368</v>
      </c>
      <c r="I139" s="108"/>
      <c r="J139" s="117">
        <v>44832</v>
      </c>
      <c r="K139" s="117">
        <v>45196</v>
      </c>
      <c r="L139" s="137" t="s">
        <v>1538</v>
      </c>
      <c r="M139" s="149" t="s">
        <v>784</v>
      </c>
      <c r="N139" s="33" t="s">
        <v>875</v>
      </c>
      <c r="O139" s="59" t="s">
        <v>1664</v>
      </c>
      <c r="P139" s="56" t="s">
        <v>959</v>
      </c>
      <c r="Q139" s="59"/>
      <c r="R139" s="33"/>
      <c r="S139" s="33" t="s">
        <v>18</v>
      </c>
      <c r="T139" s="59" t="s">
        <v>1670</v>
      </c>
      <c r="U139" s="215" t="s">
        <v>1535</v>
      </c>
      <c r="V139" s="136"/>
    </row>
    <row r="140" spans="1:22" s="10" customFormat="1" ht="63.75" customHeight="1">
      <c r="A140" s="21"/>
      <c r="B140" s="33">
        <v>137</v>
      </c>
      <c r="C140" s="45" t="s">
        <v>1671</v>
      </c>
      <c r="D140" s="56" t="s">
        <v>1554</v>
      </c>
      <c r="E140" s="56" t="s">
        <v>367</v>
      </c>
      <c r="F140" s="56" t="s">
        <v>1555</v>
      </c>
      <c r="G140" s="56" t="s">
        <v>751</v>
      </c>
      <c r="H140" s="91" t="s">
        <v>368</v>
      </c>
      <c r="I140" s="56"/>
      <c r="J140" s="117">
        <v>44832</v>
      </c>
      <c r="K140" s="117">
        <v>45196</v>
      </c>
      <c r="L140" s="137" t="s">
        <v>877</v>
      </c>
      <c r="M140" s="149" t="s">
        <v>784</v>
      </c>
      <c r="N140" s="33" t="s">
        <v>1672</v>
      </c>
      <c r="O140" s="59" t="s">
        <v>938</v>
      </c>
      <c r="P140" s="56" t="s">
        <v>959</v>
      </c>
      <c r="Q140" s="59"/>
      <c r="R140" s="33"/>
      <c r="S140" s="33" t="s">
        <v>18</v>
      </c>
      <c r="T140" s="59" t="s">
        <v>735</v>
      </c>
      <c r="U140" s="173" t="s">
        <v>1673</v>
      </c>
      <c r="V140" s="136"/>
    </row>
    <row r="141" spans="1:22" s="10" customFormat="1" ht="63.75" customHeight="1">
      <c r="A141" s="21"/>
      <c r="B141" s="33">
        <v>138</v>
      </c>
      <c r="C141" s="45" t="s">
        <v>1157</v>
      </c>
      <c r="D141" s="56" t="s">
        <v>1554</v>
      </c>
      <c r="E141" s="56" t="s">
        <v>367</v>
      </c>
      <c r="F141" s="56" t="s">
        <v>1555</v>
      </c>
      <c r="G141" s="56" t="s">
        <v>751</v>
      </c>
      <c r="H141" s="91" t="s">
        <v>368</v>
      </c>
      <c r="I141" s="108"/>
      <c r="J141" s="117">
        <v>44832</v>
      </c>
      <c r="K141" s="117">
        <v>45196</v>
      </c>
      <c r="L141" s="137" t="s">
        <v>1674</v>
      </c>
      <c r="M141" s="149" t="s">
        <v>784</v>
      </c>
      <c r="N141" s="33" t="s">
        <v>875</v>
      </c>
      <c r="O141" s="59" t="s">
        <v>1460</v>
      </c>
      <c r="P141" s="56" t="s">
        <v>959</v>
      </c>
      <c r="Q141" s="59"/>
      <c r="R141" s="33"/>
      <c r="S141" s="33" t="s">
        <v>18</v>
      </c>
      <c r="T141" s="59" t="s">
        <v>1639</v>
      </c>
      <c r="U141" s="211" t="s">
        <v>937</v>
      </c>
      <c r="V141" s="136"/>
    </row>
    <row r="142" spans="1:22" s="11" customFormat="1" ht="63.75" customHeight="1">
      <c r="A142" s="23"/>
      <c r="B142" s="36">
        <v>139</v>
      </c>
      <c r="C142" s="47" t="s">
        <v>1203</v>
      </c>
      <c r="D142" s="60" t="s">
        <v>99</v>
      </c>
      <c r="E142" s="60" t="s">
        <v>663</v>
      </c>
      <c r="F142" s="60" t="s">
        <v>1675</v>
      </c>
      <c r="G142" s="60" t="s">
        <v>1620</v>
      </c>
      <c r="H142" s="95" t="s">
        <v>1676</v>
      </c>
      <c r="I142" s="108"/>
      <c r="J142" s="120">
        <v>44883</v>
      </c>
      <c r="K142" s="120">
        <v>45247</v>
      </c>
      <c r="L142" s="143" t="s">
        <v>1677</v>
      </c>
      <c r="M142" s="160" t="s">
        <v>181</v>
      </c>
      <c r="N142" s="36" t="s">
        <v>35</v>
      </c>
      <c r="O142" s="63" t="s">
        <v>1678</v>
      </c>
      <c r="P142" s="183" t="s">
        <v>48</v>
      </c>
      <c r="Q142" s="63" t="s">
        <v>48</v>
      </c>
      <c r="R142" s="36"/>
      <c r="S142" s="161" t="s">
        <v>34</v>
      </c>
      <c r="T142" s="63" t="s">
        <v>1679</v>
      </c>
      <c r="U142" s="216" t="s">
        <v>1092</v>
      </c>
      <c r="V142" s="235"/>
    </row>
    <row r="143" spans="1:22" s="11" customFormat="1" ht="63.75" customHeight="1">
      <c r="A143" s="23"/>
      <c r="B143" s="36">
        <v>140</v>
      </c>
      <c r="C143" s="47" t="s">
        <v>1681</v>
      </c>
      <c r="D143" s="60" t="s">
        <v>980</v>
      </c>
      <c r="E143" s="60" t="s">
        <v>252</v>
      </c>
      <c r="F143" s="60" t="s">
        <v>1527</v>
      </c>
      <c r="G143" s="60" t="s">
        <v>1528</v>
      </c>
      <c r="H143" s="95" t="s">
        <v>519</v>
      </c>
      <c r="I143" s="60"/>
      <c r="J143" s="120">
        <v>44883</v>
      </c>
      <c r="K143" s="120">
        <v>45247</v>
      </c>
      <c r="L143" s="143" t="s">
        <v>755</v>
      </c>
      <c r="M143" s="161" t="s">
        <v>181</v>
      </c>
      <c r="N143" s="36" t="s">
        <v>35</v>
      </c>
      <c r="O143" s="63" t="s">
        <v>475</v>
      </c>
      <c r="P143" s="184" t="s">
        <v>964</v>
      </c>
      <c r="Q143" s="60"/>
      <c r="R143" s="60"/>
      <c r="S143" s="36" t="s">
        <v>18</v>
      </c>
      <c r="T143" s="63" t="s">
        <v>1530</v>
      </c>
      <c r="U143" s="213" t="s">
        <v>546</v>
      </c>
      <c r="V143" s="235"/>
    </row>
    <row r="144" spans="1:22" s="11" customFormat="1" ht="63.75" customHeight="1">
      <c r="A144" s="23"/>
      <c r="B144" s="36">
        <v>141</v>
      </c>
      <c r="C144" s="47" t="s">
        <v>1682</v>
      </c>
      <c r="D144" s="60" t="s">
        <v>980</v>
      </c>
      <c r="E144" s="60" t="s">
        <v>252</v>
      </c>
      <c r="F144" s="60" t="s">
        <v>1527</v>
      </c>
      <c r="G144" s="60" t="s">
        <v>1528</v>
      </c>
      <c r="H144" s="95" t="s">
        <v>519</v>
      </c>
      <c r="I144" s="60"/>
      <c r="J144" s="120">
        <v>44883</v>
      </c>
      <c r="K144" s="120">
        <v>45247</v>
      </c>
      <c r="L144" s="143" t="s">
        <v>49</v>
      </c>
      <c r="M144" s="161" t="s">
        <v>784</v>
      </c>
      <c r="N144" s="36" t="s">
        <v>35</v>
      </c>
      <c r="O144" s="63" t="s">
        <v>402</v>
      </c>
      <c r="P144" s="184" t="s">
        <v>932</v>
      </c>
      <c r="Q144" s="60"/>
      <c r="R144" s="60"/>
      <c r="S144" s="36" t="s">
        <v>933</v>
      </c>
      <c r="T144" s="63" t="s">
        <v>934</v>
      </c>
      <c r="U144" s="213" t="s">
        <v>868</v>
      </c>
      <c r="V144" s="235"/>
    </row>
    <row r="145" spans="1:22" s="11" customFormat="1" ht="63.75" customHeight="1">
      <c r="A145" s="23"/>
      <c r="B145" s="36">
        <v>142</v>
      </c>
      <c r="C145" s="47" t="s">
        <v>925</v>
      </c>
      <c r="D145" s="60" t="s">
        <v>1164</v>
      </c>
      <c r="E145" s="60" t="s">
        <v>250</v>
      </c>
      <c r="F145" s="60" t="s">
        <v>1165</v>
      </c>
      <c r="G145" s="60" t="s">
        <v>742</v>
      </c>
      <c r="H145" s="95" t="s">
        <v>438</v>
      </c>
      <c r="I145" s="60"/>
      <c r="J145" s="120">
        <v>44883</v>
      </c>
      <c r="K145" s="120">
        <v>45247</v>
      </c>
      <c r="L145" s="144" t="s">
        <v>1683</v>
      </c>
      <c r="M145" s="161" t="s">
        <v>181</v>
      </c>
      <c r="N145" s="36" t="s">
        <v>35</v>
      </c>
      <c r="O145" s="63" t="s">
        <v>1622</v>
      </c>
      <c r="P145" s="184" t="s">
        <v>940</v>
      </c>
      <c r="Q145" s="60"/>
      <c r="R145" s="60"/>
      <c r="S145" s="36" t="s">
        <v>18</v>
      </c>
      <c r="T145" s="63" t="s">
        <v>1684</v>
      </c>
      <c r="U145" s="217" t="s">
        <v>1685</v>
      </c>
      <c r="V145" s="235"/>
    </row>
    <row r="146" spans="1:22" s="11" customFormat="1" ht="63.75" customHeight="1">
      <c r="A146" s="23"/>
      <c r="B146" s="36">
        <v>143</v>
      </c>
      <c r="C146" s="47" t="s">
        <v>1551</v>
      </c>
      <c r="D146" s="60" t="s">
        <v>1164</v>
      </c>
      <c r="E146" s="60" t="s">
        <v>250</v>
      </c>
      <c r="F146" s="60" t="s">
        <v>1165</v>
      </c>
      <c r="G146" s="60" t="s">
        <v>742</v>
      </c>
      <c r="H146" s="95" t="s">
        <v>438</v>
      </c>
      <c r="I146" s="60"/>
      <c r="J146" s="120">
        <v>44883</v>
      </c>
      <c r="K146" s="120">
        <v>45247</v>
      </c>
      <c r="L146" s="143" t="s">
        <v>457</v>
      </c>
      <c r="M146" s="161" t="s">
        <v>181</v>
      </c>
      <c r="N146" s="36" t="s">
        <v>35</v>
      </c>
      <c r="O146" s="63" t="s">
        <v>1622</v>
      </c>
      <c r="P146" s="184" t="s">
        <v>940</v>
      </c>
      <c r="Q146" s="60"/>
      <c r="R146" s="60"/>
      <c r="S146" s="36" t="s">
        <v>34</v>
      </c>
      <c r="T146" s="63" t="s">
        <v>1686</v>
      </c>
      <c r="U146" s="218" t="s">
        <v>1669</v>
      </c>
      <c r="V146" s="235"/>
    </row>
    <row r="147" spans="1:22" s="11" customFormat="1" ht="63.75" customHeight="1">
      <c r="A147" s="23"/>
      <c r="B147" s="36">
        <v>144</v>
      </c>
      <c r="C147" s="47" t="s">
        <v>1687</v>
      </c>
      <c r="D147" s="60" t="s">
        <v>1164</v>
      </c>
      <c r="E147" s="60" t="s">
        <v>250</v>
      </c>
      <c r="F147" s="60" t="s">
        <v>1165</v>
      </c>
      <c r="G147" s="60" t="s">
        <v>742</v>
      </c>
      <c r="H147" s="95" t="s">
        <v>438</v>
      </c>
      <c r="I147" s="60"/>
      <c r="J147" s="120">
        <v>44883</v>
      </c>
      <c r="K147" s="120">
        <v>45247</v>
      </c>
      <c r="L147" s="143" t="s">
        <v>1688</v>
      </c>
      <c r="M147" s="161" t="s">
        <v>181</v>
      </c>
      <c r="N147" s="36" t="s">
        <v>35</v>
      </c>
      <c r="O147" s="63" t="s">
        <v>1622</v>
      </c>
      <c r="P147" s="184" t="s">
        <v>940</v>
      </c>
      <c r="Q147" s="60"/>
      <c r="R147" s="60"/>
      <c r="S147" s="36" t="s">
        <v>34</v>
      </c>
      <c r="T147" s="63" t="s">
        <v>1188</v>
      </c>
      <c r="U147" s="217" t="s">
        <v>1689</v>
      </c>
      <c r="V147" s="235"/>
    </row>
    <row r="148" spans="1:22" s="11" customFormat="1" ht="63.75" customHeight="1">
      <c r="A148" s="23"/>
      <c r="B148" s="36">
        <v>145</v>
      </c>
      <c r="C148" s="47" t="s">
        <v>662</v>
      </c>
      <c r="D148" s="60" t="s">
        <v>1164</v>
      </c>
      <c r="E148" s="60" t="s">
        <v>250</v>
      </c>
      <c r="F148" s="60" t="s">
        <v>1165</v>
      </c>
      <c r="G148" s="60" t="s">
        <v>742</v>
      </c>
      <c r="H148" s="95" t="s">
        <v>438</v>
      </c>
      <c r="I148" s="60"/>
      <c r="J148" s="120">
        <v>44883</v>
      </c>
      <c r="K148" s="120">
        <v>45247</v>
      </c>
      <c r="L148" s="143" t="s">
        <v>957</v>
      </c>
      <c r="M148" s="161" t="s">
        <v>181</v>
      </c>
      <c r="N148" s="36" t="s">
        <v>35</v>
      </c>
      <c r="O148" s="63" t="s">
        <v>1690</v>
      </c>
      <c r="P148" s="184" t="s">
        <v>940</v>
      </c>
      <c r="Q148" s="60"/>
      <c r="R148" s="60"/>
      <c r="S148" s="36" t="s">
        <v>34</v>
      </c>
      <c r="T148" s="63" t="s">
        <v>1686</v>
      </c>
      <c r="U148" s="218" t="s">
        <v>299</v>
      </c>
      <c r="V148" s="235"/>
    </row>
    <row r="149" spans="1:22" s="11" customFormat="1" ht="63.75" customHeight="1">
      <c r="A149" s="23"/>
      <c r="B149" s="36">
        <v>146</v>
      </c>
      <c r="C149" s="47" t="s">
        <v>1585</v>
      </c>
      <c r="D149" s="60" t="s">
        <v>1164</v>
      </c>
      <c r="E149" s="60" t="s">
        <v>250</v>
      </c>
      <c r="F149" s="60" t="s">
        <v>1165</v>
      </c>
      <c r="G149" s="60" t="s">
        <v>742</v>
      </c>
      <c r="H149" s="95" t="s">
        <v>438</v>
      </c>
      <c r="I149" s="60"/>
      <c r="J149" s="120">
        <v>44883</v>
      </c>
      <c r="K149" s="120">
        <v>45247</v>
      </c>
      <c r="L149" s="143" t="s">
        <v>1640</v>
      </c>
      <c r="M149" s="161" t="s">
        <v>181</v>
      </c>
      <c r="N149" s="36" t="s">
        <v>35</v>
      </c>
      <c r="O149" s="63" t="s">
        <v>168</v>
      </c>
      <c r="P149" s="184" t="s">
        <v>48</v>
      </c>
      <c r="Q149" s="60" t="s">
        <v>48</v>
      </c>
      <c r="R149" s="60" t="s">
        <v>48</v>
      </c>
      <c r="S149" s="36" t="s">
        <v>18</v>
      </c>
      <c r="T149" s="63" t="s">
        <v>1072</v>
      </c>
      <c r="U149" s="218" t="s">
        <v>1692</v>
      </c>
      <c r="V149" s="235"/>
    </row>
    <row r="150" spans="1:22" s="11" customFormat="1" ht="63.75" customHeight="1">
      <c r="A150" s="23"/>
      <c r="B150" s="36">
        <v>147</v>
      </c>
      <c r="C150" s="47" t="s">
        <v>1693</v>
      </c>
      <c r="D150" s="60" t="s">
        <v>1164</v>
      </c>
      <c r="E150" s="60" t="s">
        <v>250</v>
      </c>
      <c r="F150" s="60" t="s">
        <v>1165</v>
      </c>
      <c r="G150" s="60" t="s">
        <v>742</v>
      </c>
      <c r="H150" s="95" t="s">
        <v>438</v>
      </c>
      <c r="I150" s="60"/>
      <c r="J150" s="120">
        <v>44883</v>
      </c>
      <c r="K150" s="120">
        <v>45247</v>
      </c>
      <c r="L150" s="143" t="s">
        <v>1694</v>
      </c>
      <c r="M150" s="161" t="s">
        <v>181</v>
      </c>
      <c r="N150" s="36" t="s">
        <v>35</v>
      </c>
      <c r="O150" s="63" t="s">
        <v>1176</v>
      </c>
      <c r="P150" s="184" t="s">
        <v>959</v>
      </c>
      <c r="Q150" s="60"/>
      <c r="R150" s="60"/>
      <c r="S150" s="36" t="s">
        <v>34</v>
      </c>
      <c r="T150" s="63" t="s">
        <v>1421</v>
      </c>
      <c r="U150" s="216" t="s">
        <v>1696</v>
      </c>
      <c r="V150" s="235"/>
    </row>
    <row r="151" spans="1:22" s="11" customFormat="1" ht="63.75" customHeight="1">
      <c r="A151" s="23"/>
      <c r="B151" s="36">
        <v>148</v>
      </c>
      <c r="C151" s="47" t="s">
        <v>1646</v>
      </c>
      <c r="D151" s="60" t="s">
        <v>1547</v>
      </c>
      <c r="E151" s="60" t="s">
        <v>419</v>
      </c>
      <c r="F151" s="60" t="s">
        <v>1055</v>
      </c>
      <c r="G151" s="60" t="s">
        <v>1548</v>
      </c>
      <c r="H151" s="95" t="s">
        <v>924</v>
      </c>
      <c r="I151" s="60"/>
      <c r="J151" s="120">
        <v>44883</v>
      </c>
      <c r="K151" s="120">
        <v>45247</v>
      </c>
      <c r="L151" s="143" t="s">
        <v>1035</v>
      </c>
      <c r="M151" s="161" t="s">
        <v>784</v>
      </c>
      <c r="N151" s="36" t="s">
        <v>35</v>
      </c>
      <c r="O151" s="63" t="s">
        <v>1549</v>
      </c>
      <c r="P151" s="60" t="s">
        <v>959</v>
      </c>
      <c r="Q151" s="60"/>
      <c r="R151" s="60"/>
      <c r="S151" s="36" t="s">
        <v>18</v>
      </c>
      <c r="T151" s="63" t="s">
        <v>1697</v>
      </c>
      <c r="U151" s="218" t="s">
        <v>373</v>
      </c>
      <c r="V151" s="235"/>
    </row>
    <row r="152" spans="1:22" s="11" customFormat="1" ht="63.75" customHeight="1">
      <c r="A152" s="23"/>
      <c r="B152" s="36">
        <v>149</v>
      </c>
      <c r="C152" s="47" t="s">
        <v>1698</v>
      </c>
      <c r="D152" s="61" t="s">
        <v>1182</v>
      </c>
      <c r="E152" s="61" t="s">
        <v>419</v>
      </c>
      <c r="F152" s="61" t="s">
        <v>1112</v>
      </c>
      <c r="G152" s="61" t="s">
        <v>558</v>
      </c>
      <c r="H152" s="96" t="s">
        <v>1181</v>
      </c>
      <c r="I152" s="60"/>
      <c r="J152" s="120">
        <v>44883</v>
      </c>
      <c r="K152" s="120">
        <v>45247</v>
      </c>
      <c r="L152" s="143" t="s">
        <v>319</v>
      </c>
      <c r="M152" s="161" t="s">
        <v>181</v>
      </c>
      <c r="N152" s="36" t="s">
        <v>35</v>
      </c>
      <c r="O152" s="63" t="s">
        <v>1699</v>
      </c>
      <c r="P152" s="60" t="s">
        <v>48</v>
      </c>
      <c r="Q152" s="60" t="s">
        <v>48</v>
      </c>
      <c r="R152" s="60" t="s">
        <v>48</v>
      </c>
      <c r="S152" s="36" t="s">
        <v>18</v>
      </c>
      <c r="T152" s="63" t="s">
        <v>198</v>
      </c>
      <c r="U152" s="218" t="s">
        <v>869</v>
      </c>
      <c r="V152" s="235"/>
    </row>
    <row r="153" spans="1:22" s="11" customFormat="1" ht="63.75" customHeight="1">
      <c r="A153" s="23"/>
      <c r="B153" s="36">
        <v>150</v>
      </c>
      <c r="C153" s="47" t="s">
        <v>1478</v>
      </c>
      <c r="D153" s="60" t="s">
        <v>565</v>
      </c>
      <c r="E153" s="60" t="s">
        <v>252</v>
      </c>
      <c r="F153" s="60" t="s">
        <v>1077</v>
      </c>
      <c r="G153" s="60" t="s">
        <v>410</v>
      </c>
      <c r="H153" s="95" t="s">
        <v>743</v>
      </c>
      <c r="I153" s="60"/>
      <c r="J153" s="120">
        <v>44883</v>
      </c>
      <c r="K153" s="120">
        <v>45247</v>
      </c>
      <c r="L153" s="143" t="s">
        <v>541</v>
      </c>
      <c r="M153" s="161" t="s">
        <v>181</v>
      </c>
      <c r="N153" s="36" t="s">
        <v>35</v>
      </c>
      <c r="O153" s="63" t="s">
        <v>1559</v>
      </c>
      <c r="P153" s="60" t="s">
        <v>48</v>
      </c>
      <c r="Q153" s="60" t="s">
        <v>48</v>
      </c>
      <c r="R153" s="60" t="s">
        <v>48</v>
      </c>
      <c r="S153" s="36" t="s">
        <v>18</v>
      </c>
      <c r="T153" s="63" t="s">
        <v>374</v>
      </c>
      <c r="U153" s="213" t="s">
        <v>975</v>
      </c>
      <c r="V153" s="235"/>
    </row>
    <row r="154" spans="1:22" s="11" customFormat="1" ht="63.75" customHeight="1">
      <c r="A154" s="23"/>
      <c r="B154" s="36">
        <v>151</v>
      </c>
      <c r="C154" s="47" t="s">
        <v>1700</v>
      </c>
      <c r="D154" s="60" t="s">
        <v>450</v>
      </c>
      <c r="E154" s="60" t="s">
        <v>419</v>
      </c>
      <c r="F154" s="60" t="s">
        <v>1565</v>
      </c>
      <c r="G154" s="60" t="s">
        <v>307</v>
      </c>
      <c r="H154" s="95" t="s">
        <v>976</v>
      </c>
      <c r="I154" s="60"/>
      <c r="J154" s="120">
        <v>44883</v>
      </c>
      <c r="K154" s="120">
        <v>45247</v>
      </c>
      <c r="L154" s="143" t="s">
        <v>1567</v>
      </c>
      <c r="M154" s="161" t="s">
        <v>784</v>
      </c>
      <c r="N154" s="36" t="s">
        <v>35</v>
      </c>
      <c r="O154" s="63" t="s">
        <v>895</v>
      </c>
      <c r="P154" s="60" t="s">
        <v>959</v>
      </c>
      <c r="Q154" s="60"/>
      <c r="R154" s="60"/>
      <c r="S154" s="36" t="s">
        <v>18</v>
      </c>
      <c r="T154" s="63" t="s">
        <v>1701</v>
      </c>
      <c r="U154" s="216" t="s">
        <v>1201</v>
      </c>
      <c r="V154" s="235"/>
    </row>
    <row r="155" spans="1:22" s="11" customFormat="1" ht="63.75" customHeight="1">
      <c r="A155" s="23"/>
      <c r="B155" s="36">
        <v>152</v>
      </c>
      <c r="C155" s="47" t="s">
        <v>825</v>
      </c>
      <c r="D155" s="60" t="s">
        <v>1219</v>
      </c>
      <c r="E155" s="60" t="s">
        <v>258</v>
      </c>
      <c r="F155" s="60" t="s">
        <v>494</v>
      </c>
      <c r="G155" s="60" t="s">
        <v>433</v>
      </c>
      <c r="H155" s="95" t="s">
        <v>1065</v>
      </c>
      <c r="I155" s="60"/>
      <c r="J155" s="120">
        <v>44883</v>
      </c>
      <c r="K155" s="120">
        <v>45247</v>
      </c>
      <c r="L155" s="144" t="s">
        <v>1570</v>
      </c>
      <c r="M155" s="161" t="s">
        <v>181</v>
      </c>
      <c r="N155" s="36" t="s">
        <v>35</v>
      </c>
      <c r="O155" s="63" t="s">
        <v>1507</v>
      </c>
      <c r="P155" s="60" t="s">
        <v>48</v>
      </c>
      <c r="Q155" s="60" t="s">
        <v>48</v>
      </c>
      <c r="R155" s="60" t="s">
        <v>48</v>
      </c>
      <c r="S155" s="195" t="s">
        <v>628</v>
      </c>
      <c r="T155" s="63" t="s">
        <v>850</v>
      </c>
      <c r="U155" s="216" t="s">
        <v>1225</v>
      </c>
      <c r="V155" s="235"/>
    </row>
    <row r="156" spans="1:22" s="11" customFormat="1" ht="63.75" customHeight="1">
      <c r="A156" s="23"/>
      <c r="B156" s="36">
        <v>153</v>
      </c>
      <c r="C156" s="47" t="s">
        <v>1702</v>
      </c>
      <c r="D156" s="60" t="s">
        <v>1581</v>
      </c>
      <c r="E156" s="60" t="s">
        <v>235</v>
      </c>
      <c r="F156" s="60" t="s">
        <v>1582</v>
      </c>
      <c r="G156" s="60" t="s">
        <v>422</v>
      </c>
      <c r="H156" s="95" t="s">
        <v>441</v>
      </c>
      <c r="I156" s="60"/>
      <c r="J156" s="120">
        <v>44883</v>
      </c>
      <c r="K156" s="120">
        <v>45247</v>
      </c>
      <c r="L156" s="143" t="s">
        <v>50</v>
      </c>
      <c r="M156" s="161" t="s">
        <v>181</v>
      </c>
      <c r="N156" s="36" t="s">
        <v>35</v>
      </c>
      <c r="O156" s="63" t="s">
        <v>1470</v>
      </c>
      <c r="P156" s="60" t="s">
        <v>48</v>
      </c>
      <c r="Q156" s="60" t="s">
        <v>48</v>
      </c>
      <c r="R156" s="60" t="s">
        <v>48</v>
      </c>
      <c r="S156" s="36" t="s">
        <v>34</v>
      </c>
      <c r="T156" s="63" t="s">
        <v>1703</v>
      </c>
      <c r="U156" s="213" t="s">
        <v>314</v>
      </c>
      <c r="V156" s="235"/>
    </row>
    <row r="157" spans="1:22" s="11" customFormat="1" ht="63.75" customHeight="1">
      <c r="A157" s="23"/>
      <c r="B157" s="36">
        <v>154</v>
      </c>
      <c r="C157" s="47" t="s">
        <v>1704</v>
      </c>
      <c r="D157" s="60" t="s">
        <v>797</v>
      </c>
      <c r="E157" s="60" t="s">
        <v>367</v>
      </c>
      <c r="F157" s="60" t="s">
        <v>1586</v>
      </c>
      <c r="G157" s="60" t="s">
        <v>436</v>
      </c>
      <c r="H157" s="95" t="s">
        <v>449</v>
      </c>
      <c r="I157" s="60"/>
      <c r="J157" s="120">
        <v>44883</v>
      </c>
      <c r="K157" s="120">
        <v>45247</v>
      </c>
      <c r="L157" s="143" t="s">
        <v>211</v>
      </c>
      <c r="M157" s="161" t="s">
        <v>784</v>
      </c>
      <c r="N157" s="36" t="s">
        <v>35</v>
      </c>
      <c r="O157" s="63" t="s">
        <v>426</v>
      </c>
      <c r="P157" s="60" t="s">
        <v>48</v>
      </c>
      <c r="Q157" s="60" t="s">
        <v>48</v>
      </c>
      <c r="R157" s="60" t="s">
        <v>48</v>
      </c>
      <c r="S157" s="36" t="s">
        <v>34</v>
      </c>
      <c r="T157" s="63" t="s">
        <v>1705</v>
      </c>
      <c r="U157" s="213" t="s">
        <v>1591</v>
      </c>
      <c r="V157" s="235"/>
    </row>
    <row r="158" spans="1:22" s="11" customFormat="1" ht="63.75" customHeight="1">
      <c r="A158" s="23"/>
      <c r="B158" s="36">
        <v>155</v>
      </c>
      <c r="C158" s="47" t="s">
        <v>120</v>
      </c>
      <c r="D158" s="60" t="s">
        <v>405</v>
      </c>
      <c r="E158" s="60" t="s">
        <v>252</v>
      </c>
      <c r="F158" s="60" t="s">
        <v>1192</v>
      </c>
      <c r="G158" s="60" t="s">
        <v>538</v>
      </c>
      <c r="H158" s="95" t="s">
        <v>540</v>
      </c>
      <c r="I158" s="60"/>
      <c r="J158" s="120">
        <v>44883</v>
      </c>
      <c r="K158" s="120">
        <v>45247</v>
      </c>
      <c r="L158" s="143" t="s">
        <v>1709</v>
      </c>
      <c r="M158" s="161" t="s">
        <v>784</v>
      </c>
      <c r="N158" s="36" t="s">
        <v>35</v>
      </c>
      <c r="O158" s="63" t="s">
        <v>1194</v>
      </c>
      <c r="P158" s="60" t="s">
        <v>468</v>
      </c>
      <c r="Q158" s="60"/>
      <c r="R158" s="60"/>
      <c r="S158" s="36" t="s">
        <v>18</v>
      </c>
      <c r="T158" s="63" t="s">
        <v>1710</v>
      </c>
      <c r="U158" s="213" t="s">
        <v>693</v>
      </c>
      <c r="V158" s="235"/>
    </row>
    <row r="159" spans="1:22" s="11" customFormat="1" ht="63.75" customHeight="1">
      <c r="A159" s="23"/>
      <c r="B159" s="36">
        <v>156</v>
      </c>
      <c r="C159" s="47" t="s">
        <v>1108</v>
      </c>
      <c r="D159" s="60" t="s">
        <v>770</v>
      </c>
      <c r="E159" s="60" t="s">
        <v>252</v>
      </c>
      <c r="F159" s="60" t="s">
        <v>1593</v>
      </c>
      <c r="G159" s="60"/>
      <c r="H159" s="95" t="s">
        <v>1594</v>
      </c>
      <c r="I159" s="60"/>
      <c r="J159" s="120">
        <v>44883</v>
      </c>
      <c r="K159" s="120">
        <v>45247</v>
      </c>
      <c r="L159" s="143" t="s">
        <v>1455</v>
      </c>
      <c r="M159" s="161" t="s">
        <v>784</v>
      </c>
      <c r="N159" s="36" t="s">
        <v>35</v>
      </c>
      <c r="O159" s="63" t="s">
        <v>1596</v>
      </c>
      <c r="P159" s="60" t="s">
        <v>48</v>
      </c>
      <c r="Q159" s="60" t="s">
        <v>48</v>
      </c>
      <c r="R159" s="60" t="s">
        <v>48</v>
      </c>
      <c r="S159" s="36" t="s">
        <v>34</v>
      </c>
      <c r="T159" s="63" t="s">
        <v>1711</v>
      </c>
      <c r="U159" s="213" t="s">
        <v>1583</v>
      </c>
      <c r="V159" s="235"/>
    </row>
    <row r="160" spans="1:22" s="11" customFormat="1" ht="63.75" customHeight="1">
      <c r="A160" s="23"/>
      <c r="B160" s="36">
        <v>157</v>
      </c>
      <c r="C160" s="47" t="s">
        <v>1714</v>
      </c>
      <c r="D160" s="60" t="s">
        <v>1291</v>
      </c>
      <c r="E160" s="60" t="s">
        <v>337</v>
      </c>
      <c r="F160" s="60" t="s">
        <v>1037</v>
      </c>
      <c r="G160" s="83" t="s">
        <v>1626</v>
      </c>
      <c r="H160" s="97" t="s">
        <v>414</v>
      </c>
      <c r="I160" s="108"/>
      <c r="J160" s="120">
        <v>44614</v>
      </c>
      <c r="K160" s="120">
        <v>44978</v>
      </c>
      <c r="L160" s="143" t="s">
        <v>1172</v>
      </c>
      <c r="M160" s="160" t="s">
        <v>181</v>
      </c>
      <c r="N160" s="36" t="s">
        <v>875</v>
      </c>
      <c r="O160" s="63" t="s">
        <v>989</v>
      </c>
      <c r="P160" s="63" t="s">
        <v>579</v>
      </c>
      <c r="Q160" s="63" t="s">
        <v>579</v>
      </c>
      <c r="R160" s="36" t="s">
        <v>579</v>
      </c>
      <c r="S160" s="161" t="s">
        <v>34</v>
      </c>
      <c r="T160" s="63" t="s">
        <v>1624</v>
      </c>
      <c r="U160" s="213"/>
      <c r="V160" s="235"/>
    </row>
    <row r="161" spans="1:22" s="11" customFormat="1" ht="63.75" customHeight="1">
      <c r="A161" s="23"/>
      <c r="B161" s="36">
        <v>158</v>
      </c>
      <c r="C161" s="47" t="s">
        <v>1089</v>
      </c>
      <c r="D161" s="60" t="s">
        <v>183</v>
      </c>
      <c r="E161" s="60" t="s">
        <v>774</v>
      </c>
      <c r="F161" s="60" t="s">
        <v>1121</v>
      </c>
      <c r="G161" s="83" t="s">
        <v>1661</v>
      </c>
      <c r="H161" s="97" t="s">
        <v>1578</v>
      </c>
      <c r="I161" s="108"/>
      <c r="J161" s="120">
        <v>44883</v>
      </c>
      <c r="K161" s="120">
        <v>45247</v>
      </c>
      <c r="L161" s="143" t="s">
        <v>1717</v>
      </c>
      <c r="M161" s="160" t="s">
        <v>181</v>
      </c>
      <c r="N161" s="36" t="s">
        <v>35</v>
      </c>
      <c r="O161" s="63" t="s">
        <v>1587</v>
      </c>
      <c r="P161" s="63" t="s">
        <v>579</v>
      </c>
      <c r="Q161" s="63" t="s">
        <v>1384</v>
      </c>
      <c r="R161" s="36" t="s">
        <v>579</v>
      </c>
      <c r="S161" s="195" t="s">
        <v>628</v>
      </c>
      <c r="T161" s="63" t="s">
        <v>1408</v>
      </c>
      <c r="U161" s="216" t="s">
        <v>1718</v>
      </c>
      <c r="V161" s="235"/>
    </row>
    <row r="162" spans="1:22" s="12" customFormat="1" ht="63.75" customHeight="1">
      <c r="A162" s="24"/>
      <c r="B162" s="37">
        <v>159</v>
      </c>
      <c r="C162" s="37" t="s">
        <v>1239</v>
      </c>
      <c r="D162" s="62" t="s">
        <v>1554</v>
      </c>
      <c r="E162" s="62" t="s">
        <v>367</v>
      </c>
      <c r="F162" s="62" t="s">
        <v>1555</v>
      </c>
      <c r="G162" s="62" t="s">
        <v>751</v>
      </c>
      <c r="H162" s="98" t="s">
        <v>368</v>
      </c>
      <c r="I162" s="62"/>
      <c r="J162" s="121">
        <v>44883</v>
      </c>
      <c r="K162" s="121">
        <v>45247</v>
      </c>
      <c r="L162" s="145" t="s">
        <v>1614</v>
      </c>
      <c r="M162" s="145" t="s">
        <v>784</v>
      </c>
      <c r="N162" s="37" t="s">
        <v>875</v>
      </c>
      <c r="O162" s="177" t="s">
        <v>817</v>
      </c>
      <c r="P162" s="62" t="s">
        <v>959</v>
      </c>
      <c r="Q162" s="62"/>
      <c r="R162" s="62"/>
      <c r="S162" s="37" t="s">
        <v>18</v>
      </c>
      <c r="T162" s="177" t="s">
        <v>857</v>
      </c>
      <c r="U162" s="219" t="s">
        <v>1667</v>
      </c>
      <c r="V162" s="37"/>
    </row>
    <row r="163" spans="1:22" s="12" customFormat="1" ht="63.75" customHeight="1">
      <c r="A163" s="24"/>
      <c r="B163" s="37">
        <v>160</v>
      </c>
      <c r="C163" s="37" t="s">
        <v>1715</v>
      </c>
      <c r="D163" s="62" t="s">
        <v>1554</v>
      </c>
      <c r="E163" s="62" t="s">
        <v>367</v>
      </c>
      <c r="F163" s="62" t="s">
        <v>1555</v>
      </c>
      <c r="G163" s="62" t="s">
        <v>751</v>
      </c>
      <c r="H163" s="98" t="s">
        <v>368</v>
      </c>
      <c r="I163" s="109"/>
      <c r="J163" s="121">
        <v>44883</v>
      </c>
      <c r="K163" s="121">
        <v>45247</v>
      </c>
      <c r="L163" s="145" t="s">
        <v>1538</v>
      </c>
      <c r="M163" s="145" t="s">
        <v>784</v>
      </c>
      <c r="N163" s="37" t="s">
        <v>875</v>
      </c>
      <c r="O163" s="177" t="s">
        <v>817</v>
      </c>
      <c r="P163" s="62" t="s">
        <v>959</v>
      </c>
      <c r="Q163" s="177"/>
      <c r="R163" s="37"/>
      <c r="S163" s="37" t="s">
        <v>18</v>
      </c>
      <c r="T163" s="177" t="s">
        <v>1670</v>
      </c>
      <c r="U163" s="220" t="s">
        <v>1535</v>
      </c>
      <c r="V163" s="37"/>
    </row>
    <row r="164" spans="1:22" s="12" customFormat="1" ht="63.75" customHeight="1">
      <c r="A164" s="24"/>
      <c r="B164" s="37">
        <v>161</v>
      </c>
      <c r="C164" s="37" t="s">
        <v>1129</v>
      </c>
      <c r="D164" s="62" t="s">
        <v>1554</v>
      </c>
      <c r="E164" s="62" t="s">
        <v>367</v>
      </c>
      <c r="F164" s="62" t="s">
        <v>1555</v>
      </c>
      <c r="G164" s="62" t="s">
        <v>751</v>
      </c>
      <c r="H164" s="98" t="s">
        <v>368</v>
      </c>
      <c r="I164" s="62"/>
      <c r="J164" s="121">
        <v>44883</v>
      </c>
      <c r="K164" s="121">
        <v>45247</v>
      </c>
      <c r="L164" s="145" t="s">
        <v>877</v>
      </c>
      <c r="M164" s="145" t="s">
        <v>784</v>
      </c>
      <c r="N164" s="37" t="s">
        <v>1672</v>
      </c>
      <c r="O164" s="177" t="s">
        <v>1719</v>
      </c>
      <c r="P164" s="62" t="s">
        <v>959</v>
      </c>
      <c r="Q164" s="177"/>
      <c r="R164" s="37"/>
      <c r="S164" s="37" t="s">
        <v>18</v>
      </c>
      <c r="T164" s="177" t="s">
        <v>735</v>
      </c>
      <c r="U164" s="221" t="s">
        <v>1673</v>
      </c>
      <c r="V164" s="37"/>
    </row>
    <row r="165" spans="1:22" s="12" customFormat="1" ht="63.75" customHeight="1">
      <c r="A165" s="24"/>
      <c r="B165" s="37">
        <v>162</v>
      </c>
      <c r="C165" s="37" t="s">
        <v>1716</v>
      </c>
      <c r="D165" s="62" t="s">
        <v>1554</v>
      </c>
      <c r="E165" s="62" t="s">
        <v>367</v>
      </c>
      <c r="F165" s="62" t="s">
        <v>1555</v>
      </c>
      <c r="G165" s="62" t="s">
        <v>751</v>
      </c>
      <c r="H165" s="98" t="s">
        <v>368</v>
      </c>
      <c r="I165" s="109"/>
      <c r="J165" s="121">
        <v>44883</v>
      </c>
      <c r="K165" s="121">
        <v>45247</v>
      </c>
      <c r="L165" s="145" t="s">
        <v>1674</v>
      </c>
      <c r="M165" s="145" t="s">
        <v>784</v>
      </c>
      <c r="N165" s="37" t="s">
        <v>875</v>
      </c>
      <c r="O165" s="177" t="s">
        <v>257</v>
      </c>
      <c r="P165" s="62" t="s">
        <v>959</v>
      </c>
      <c r="Q165" s="177"/>
      <c r="R165" s="37"/>
      <c r="S165" s="37" t="s">
        <v>18</v>
      </c>
      <c r="T165" s="177" t="s">
        <v>1639</v>
      </c>
      <c r="U165" s="219" t="s">
        <v>937</v>
      </c>
      <c r="V165" s="37"/>
    </row>
    <row r="166" spans="1:22" s="11" customFormat="1" ht="63.75" customHeight="1">
      <c r="A166" s="23"/>
      <c r="B166" s="36">
        <v>163</v>
      </c>
      <c r="C166" s="47" t="s">
        <v>1665</v>
      </c>
      <c r="D166" s="60" t="s">
        <v>1552</v>
      </c>
      <c r="E166" s="60" t="s">
        <v>250</v>
      </c>
      <c r="F166" s="60" t="s">
        <v>1165</v>
      </c>
      <c r="G166" s="60" t="s">
        <v>742</v>
      </c>
      <c r="H166" s="95" t="s">
        <v>438</v>
      </c>
      <c r="I166" s="108"/>
      <c r="J166" s="120">
        <v>44883</v>
      </c>
      <c r="K166" s="120">
        <v>45247</v>
      </c>
      <c r="L166" s="143" t="s">
        <v>1720</v>
      </c>
      <c r="M166" s="160" t="s">
        <v>181</v>
      </c>
      <c r="N166" s="36" t="s">
        <v>35</v>
      </c>
      <c r="O166" s="63" t="s">
        <v>1109</v>
      </c>
      <c r="P166" s="183" t="s">
        <v>1721</v>
      </c>
      <c r="Q166" s="63" t="s">
        <v>1722</v>
      </c>
      <c r="R166" s="36"/>
      <c r="S166" s="161" t="s">
        <v>34</v>
      </c>
      <c r="T166" s="63" t="s">
        <v>340</v>
      </c>
      <c r="U166" s="218" t="s">
        <v>1706</v>
      </c>
      <c r="V166" s="235"/>
    </row>
    <row r="167" spans="1:22" s="11" customFormat="1" ht="63.75" customHeight="1">
      <c r="A167" s="23"/>
      <c r="B167" s="36">
        <v>164</v>
      </c>
      <c r="C167" s="47" t="s">
        <v>1783</v>
      </c>
      <c r="D167" s="63" t="s">
        <v>1723</v>
      </c>
      <c r="E167" s="60" t="s">
        <v>235</v>
      </c>
      <c r="F167" s="60" t="s">
        <v>741</v>
      </c>
      <c r="G167" s="63" t="s">
        <v>1724</v>
      </c>
      <c r="H167" s="95" t="s">
        <v>997</v>
      </c>
      <c r="I167" s="60"/>
      <c r="J167" s="120">
        <v>44883</v>
      </c>
      <c r="K167" s="120">
        <v>45247</v>
      </c>
      <c r="L167" s="143" t="s">
        <v>1725</v>
      </c>
      <c r="M167" s="161" t="s">
        <v>181</v>
      </c>
      <c r="N167" s="36" t="s">
        <v>35</v>
      </c>
      <c r="O167" s="63" t="s">
        <v>1278</v>
      </c>
      <c r="P167" s="63" t="s">
        <v>48</v>
      </c>
      <c r="Q167" s="63" t="s">
        <v>48</v>
      </c>
      <c r="R167" s="63" t="s">
        <v>48</v>
      </c>
      <c r="S167" s="36" t="s">
        <v>34</v>
      </c>
      <c r="T167" s="60" t="s">
        <v>885</v>
      </c>
      <c r="U167" s="216" t="s">
        <v>1784</v>
      </c>
      <c r="V167" s="36"/>
    </row>
    <row r="168" spans="1:22" s="11" customFormat="1" ht="63.75" customHeight="1">
      <c r="A168" s="21"/>
      <c r="B168" s="33">
        <v>165</v>
      </c>
      <c r="C168" s="45" t="s">
        <v>381</v>
      </c>
      <c r="D168" s="59" t="s">
        <v>1726</v>
      </c>
      <c r="E168" s="56" t="s">
        <v>235</v>
      </c>
      <c r="F168" s="56" t="s">
        <v>1729</v>
      </c>
      <c r="G168" s="59" t="s">
        <v>1148</v>
      </c>
      <c r="H168" s="91" t="s">
        <v>1436</v>
      </c>
      <c r="I168" s="56"/>
      <c r="J168" s="117">
        <v>44910</v>
      </c>
      <c r="K168" s="117">
        <v>45274</v>
      </c>
      <c r="L168" s="137" t="s">
        <v>1730</v>
      </c>
      <c r="M168" s="149" t="s">
        <v>181</v>
      </c>
      <c r="N168" s="33" t="s">
        <v>35</v>
      </c>
      <c r="O168" s="59" t="s">
        <v>1731</v>
      </c>
      <c r="P168" s="59" t="s">
        <v>48</v>
      </c>
      <c r="Q168" s="59" t="s">
        <v>48</v>
      </c>
      <c r="R168" s="59" t="s">
        <v>48</v>
      </c>
      <c r="S168" s="33" t="s">
        <v>34</v>
      </c>
      <c r="T168" s="56" t="s">
        <v>1711</v>
      </c>
      <c r="U168" s="215" t="s">
        <v>1732</v>
      </c>
      <c r="V168" s="33"/>
    </row>
    <row r="169" spans="1:22" s="11" customFormat="1" ht="63.75" customHeight="1">
      <c r="A169" s="21"/>
      <c r="B169" s="38">
        <v>166</v>
      </c>
      <c r="C169" s="48" t="s">
        <v>418</v>
      </c>
      <c r="D169" s="64" t="s">
        <v>1231</v>
      </c>
      <c r="E169" s="75" t="s">
        <v>155</v>
      </c>
      <c r="F169" s="75" t="s">
        <v>1736</v>
      </c>
      <c r="G169" s="84" t="s">
        <v>773</v>
      </c>
      <c r="H169" s="99" t="s">
        <v>581</v>
      </c>
      <c r="I169" s="75"/>
      <c r="J169" s="122">
        <v>44988</v>
      </c>
      <c r="K169" s="122">
        <v>45353</v>
      </c>
      <c r="L169" s="146" t="s">
        <v>711</v>
      </c>
      <c r="M169" s="162" t="s">
        <v>181</v>
      </c>
      <c r="N169" s="38" t="s">
        <v>1735</v>
      </c>
      <c r="O169" s="84" t="s">
        <v>1737</v>
      </c>
      <c r="P169" s="84" t="s">
        <v>48</v>
      </c>
      <c r="Q169" s="84" t="s">
        <v>48</v>
      </c>
      <c r="R169" s="84" t="s">
        <v>48</v>
      </c>
      <c r="S169" s="38" t="s">
        <v>18</v>
      </c>
      <c r="T169" s="64" t="s">
        <v>1351</v>
      </c>
      <c r="U169" s="222" t="s">
        <v>604</v>
      </c>
      <c r="V169" s="38"/>
    </row>
    <row r="170" spans="1:22" s="11" customFormat="1" ht="63.75" customHeight="1">
      <c r="A170" s="21"/>
      <c r="B170" s="33">
        <v>167</v>
      </c>
      <c r="C170" s="45" t="s">
        <v>1785</v>
      </c>
      <c r="D170" s="56" t="s">
        <v>1518</v>
      </c>
      <c r="E170" s="56" t="s">
        <v>224</v>
      </c>
      <c r="F170" s="56" t="s">
        <v>1489</v>
      </c>
      <c r="G170" s="56" t="s">
        <v>1575</v>
      </c>
      <c r="H170" s="91" t="s">
        <v>650</v>
      </c>
      <c r="I170" s="108"/>
      <c r="J170" s="117">
        <v>45015</v>
      </c>
      <c r="K170" s="117">
        <v>45380</v>
      </c>
      <c r="L170" s="137" t="s">
        <v>1786</v>
      </c>
      <c r="M170" s="159" t="s">
        <v>181</v>
      </c>
      <c r="N170" s="33" t="s">
        <v>35</v>
      </c>
      <c r="O170" s="59" t="s">
        <v>1788</v>
      </c>
      <c r="P170" s="181" t="s">
        <v>709</v>
      </c>
      <c r="Q170" s="59" t="s">
        <v>1789</v>
      </c>
      <c r="R170" s="33"/>
      <c r="S170" s="149" t="s">
        <v>34</v>
      </c>
      <c r="T170" s="59" t="s">
        <v>157</v>
      </c>
      <c r="U170" s="223" t="s">
        <v>1790</v>
      </c>
      <c r="V170" s="136"/>
    </row>
    <row r="171" spans="1:22" s="8" customFormat="1" ht="63.75" customHeight="1">
      <c r="A171" s="21"/>
      <c r="B171" s="33">
        <v>168</v>
      </c>
      <c r="C171" s="45" t="s">
        <v>1791</v>
      </c>
      <c r="D171" s="56" t="s">
        <v>1518</v>
      </c>
      <c r="E171" s="56" t="s">
        <v>224</v>
      </c>
      <c r="F171" s="56" t="s">
        <v>1489</v>
      </c>
      <c r="G171" s="56" t="s">
        <v>1575</v>
      </c>
      <c r="H171" s="91" t="s">
        <v>650</v>
      </c>
      <c r="I171" s="56"/>
      <c r="J171" s="117">
        <v>45015</v>
      </c>
      <c r="K171" s="117">
        <v>45380</v>
      </c>
      <c r="L171" s="137" t="s">
        <v>1786</v>
      </c>
      <c r="M171" s="149" t="s">
        <v>181</v>
      </c>
      <c r="N171" s="33" t="s">
        <v>35</v>
      </c>
      <c r="O171" s="59" t="s">
        <v>747</v>
      </c>
      <c r="P171" s="59" t="s">
        <v>65</v>
      </c>
      <c r="Q171" s="59" t="s">
        <v>1739</v>
      </c>
      <c r="R171" s="59"/>
      <c r="S171" s="33" t="s">
        <v>34</v>
      </c>
      <c r="T171" s="59" t="s">
        <v>157</v>
      </c>
      <c r="U171" s="223" t="s">
        <v>1790</v>
      </c>
      <c r="V171" s="33"/>
    </row>
    <row r="172" spans="1:22" s="11" customFormat="1" ht="63.75" customHeight="1">
      <c r="A172" s="21"/>
      <c r="B172" s="33">
        <v>169</v>
      </c>
      <c r="C172" s="45" t="s">
        <v>1738</v>
      </c>
      <c r="D172" s="65" t="s">
        <v>986</v>
      </c>
      <c r="E172" s="56" t="s">
        <v>690</v>
      </c>
      <c r="F172" s="56" t="s">
        <v>1082</v>
      </c>
      <c r="G172" s="59" t="s">
        <v>557</v>
      </c>
      <c r="H172" s="91" t="s">
        <v>1006</v>
      </c>
      <c r="I172" s="56"/>
      <c r="J172" s="117">
        <v>45015</v>
      </c>
      <c r="K172" s="117">
        <v>45380</v>
      </c>
      <c r="L172" s="147" t="s">
        <v>1084</v>
      </c>
      <c r="M172" s="149" t="s">
        <v>181</v>
      </c>
      <c r="N172" s="33" t="s">
        <v>35</v>
      </c>
      <c r="O172" s="59" t="s">
        <v>803</v>
      </c>
      <c r="P172" s="59" t="s">
        <v>959</v>
      </c>
      <c r="Q172" s="59"/>
      <c r="R172" s="59"/>
      <c r="S172" s="33"/>
      <c r="T172" s="181" t="s">
        <v>1211</v>
      </c>
      <c r="U172" s="223" t="s">
        <v>1741</v>
      </c>
      <c r="V172" s="33"/>
    </row>
    <row r="173" spans="1:22" s="13" customFormat="1" ht="63.75" customHeight="1">
      <c r="A173" s="25"/>
      <c r="B173" s="39">
        <v>170</v>
      </c>
      <c r="C173" s="39" t="s">
        <v>1757</v>
      </c>
      <c r="D173" s="66" t="s">
        <v>1742</v>
      </c>
      <c r="E173" s="76" t="s">
        <v>250</v>
      </c>
      <c r="F173" s="76" t="s">
        <v>1743</v>
      </c>
      <c r="G173" s="85" t="s">
        <v>1744</v>
      </c>
      <c r="H173" s="100" t="s">
        <v>21</v>
      </c>
      <c r="I173" s="76"/>
      <c r="J173" s="123">
        <v>45089</v>
      </c>
      <c r="K173" s="123">
        <v>45454</v>
      </c>
      <c r="L173" s="148" t="s">
        <v>1745</v>
      </c>
      <c r="M173" s="163" t="s">
        <v>181</v>
      </c>
      <c r="N173" s="39" t="s">
        <v>35</v>
      </c>
      <c r="O173" s="85" t="s">
        <v>1426</v>
      </c>
      <c r="P173" s="85" t="s">
        <v>48</v>
      </c>
      <c r="Q173" s="85" t="s">
        <v>48</v>
      </c>
      <c r="R173" s="85" t="s">
        <v>48</v>
      </c>
      <c r="S173" s="39" t="s">
        <v>34</v>
      </c>
      <c r="T173" s="201" t="s">
        <v>1711</v>
      </c>
      <c r="U173" s="224" t="s">
        <v>1746</v>
      </c>
      <c r="V173" s="39"/>
    </row>
    <row r="174" spans="1:22" s="11" customFormat="1" ht="63.75" customHeight="1">
      <c r="A174" s="21"/>
      <c r="B174" s="33">
        <v>171</v>
      </c>
      <c r="C174" s="45" t="s">
        <v>1758</v>
      </c>
      <c r="D174" s="56" t="s">
        <v>1518</v>
      </c>
      <c r="E174" s="56" t="s">
        <v>252</v>
      </c>
      <c r="F174" s="56" t="s">
        <v>1014</v>
      </c>
      <c r="G174" s="56"/>
      <c r="H174" s="91" t="s">
        <v>1044</v>
      </c>
      <c r="I174" s="108"/>
      <c r="J174" s="117">
        <v>45167</v>
      </c>
      <c r="K174" s="117">
        <v>45532</v>
      </c>
      <c r="L174" s="137" t="s">
        <v>1752</v>
      </c>
      <c r="M174" s="159" t="s">
        <v>1754</v>
      </c>
      <c r="N174" s="33" t="s">
        <v>1612</v>
      </c>
      <c r="O174" s="65" t="s">
        <v>1747</v>
      </c>
      <c r="P174" s="59" t="s">
        <v>65</v>
      </c>
      <c r="Q174" s="59" t="s">
        <v>1739</v>
      </c>
      <c r="R174" s="33"/>
      <c r="S174" s="149" t="s">
        <v>34</v>
      </c>
      <c r="T174" s="59" t="s">
        <v>1748</v>
      </c>
      <c r="U174" s="223" t="s">
        <v>1750</v>
      </c>
      <c r="V174" s="136"/>
    </row>
    <row r="175" spans="1:22" s="11" customFormat="1" ht="63.75" customHeight="1">
      <c r="A175" s="21"/>
      <c r="B175" s="33">
        <v>172</v>
      </c>
      <c r="C175" s="45" t="s">
        <v>1223</v>
      </c>
      <c r="D175" s="56" t="s">
        <v>1518</v>
      </c>
      <c r="E175" s="56" t="s">
        <v>252</v>
      </c>
      <c r="F175" s="56" t="s">
        <v>1014</v>
      </c>
      <c r="G175" s="56"/>
      <c r="H175" s="91" t="s">
        <v>1044</v>
      </c>
      <c r="I175" s="56"/>
      <c r="J175" s="117">
        <v>45167</v>
      </c>
      <c r="K175" s="117">
        <v>45532</v>
      </c>
      <c r="L175" s="137" t="s">
        <v>1391</v>
      </c>
      <c r="M175" s="159" t="s">
        <v>1754</v>
      </c>
      <c r="N175" s="33" t="s">
        <v>1755</v>
      </c>
      <c r="O175" s="65" t="s">
        <v>1756</v>
      </c>
      <c r="P175" s="59" t="s">
        <v>65</v>
      </c>
      <c r="Q175" s="59" t="s">
        <v>1739</v>
      </c>
      <c r="R175" s="59"/>
      <c r="S175" s="33" t="s">
        <v>933</v>
      </c>
      <c r="T175" s="65" t="s">
        <v>1759</v>
      </c>
      <c r="U175" s="223" t="s">
        <v>1750</v>
      </c>
      <c r="V175" s="33"/>
    </row>
    <row r="176" spans="1:22" s="7" customFormat="1" ht="63.75" customHeight="1">
      <c r="A176" s="22"/>
      <c r="B176" s="33">
        <v>173</v>
      </c>
      <c r="C176" s="45" t="s">
        <v>1792</v>
      </c>
      <c r="D176" s="65" t="s">
        <v>986</v>
      </c>
      <c r="E176" s="56" t="s">
        <v>690</v>
      </c>
      <c r="F176" s="56" t="s">
        <v>1082</v>
      </c>
      <c r="G176" s="59" t="s">
        <v>557</v>
      </c>
      <c r="H176" s="91" t="s">
        <v>1006</v>
      </c>
      <c r="I176" s="56"/>
      <c r="J176" s="117">
        <v>45210</v>
      </c>
      <c r="K176" s="117">
        <v>45575</v>
      </c>
      <c r="L176" s="147" t="s">
        <v>1084</v>
      </c>
      <c r="M176" s="149" t="s">
        <v>181</v>
      </c>
      <c r="N176" s="33" t="s">
        <v>35</v>
      </c>
      <c r="O176" s="59" t="s">
        <v>803</v>
      </c>
      <c r="P176" s="59" t="s">
        <v>959</v>
      </c>
      <c r="Q176" s="59"/>
      <c r="R176" s="59"/>
      <c r="S176" s="33"/>
      <c r="T176" s="181" t="s">
        <v>1211</v>
      </c>
      <c r="U176" s="223" t="s">
        <v>1795</v>
      </c>
      <c r="V176" s="33"/>
    </row>
    <row r="177" spans="1:22" s="7" customFormat="1" ht="63.75" customHeight="1">
      <c r="A177" s="22"/>
      <c r="B177" s="33">
        <v>174</v>
      </c>
      <c r="C177" s="45" t="s">
        <v>1161</v>
      </c>
      <c r="D177" s="56" t="s">
        <v>1518</v>
      </c>
      <c r="E177" s="56" t="s">
        <v>1422</v>
      </c>
      <c r="F177" s="56" t="s">
        <v>1796</v>
      </c>
      <c r="G177" s="56" t="s">
        <v>1575</v>
      </c>
      <c r="H177" s="91" t="s">
        <v>650</v>
      </c>
      <c r="I177" s="108"/>
      <c r="J177" s="117">
        <v>45210</v>
      </c>
      <c r="K177" s="117">
        <v>45575</v>
      </c>
      <c r="L177" s="137" t="s">
        <v>1786</v>
      </c>
      <c r="M177" s="149" t="s">
        <v>181</v>
      </c>
      <c r="N177" s="33" t="s">
        <v>35</v>
      </c>
      <c r="O177" s="65" t="s">
        <v>1000</v>
      </c>
      <c r="P177" s="59" t="s">
        <v>65</v>
      </c>
      <c r="Q177" s="59" t="s">
        <v>1739</v>
      </c>
      <c r="R177" s="33"/>
      <c r="S177" s="149" t="s">
        <v>34</v>
      </c>
      <c r="T177" s="59" t="s">
        <v>1797</v>
      </c>
      <c r="U177" s="223" t="s">
        <v>152</v>
      </c>
      <c r="V177" s="33"/>
    </row>
    <row r="178" spans="1:22" s="7" customFormat="1" ht="63.75" customHeight="1">
      <c r="A178" s="22"/>
      <c r="B178" s="33">
        <v>175</v>
      </c>
      <c r="C178" s="45" t="s">
        <v>963</v>
      </c>
      <c r="D178" s="56" t="s">
        <v>1518</v>
      </c>
      <c r="E178" s="56" t="s">
        <v>1422</v>
      </c>
      <c r="F178" s="56" t="s">
        <v>1796</v>
      </c>
      <c r="G178" s="56" t="s">
        <v>1575</v>
      </c>
      <c r="H178" s="91" t="s">
        <v>650</v>
      </c>
      <c r="I178" s="56"/>
      <c r="J178" s="117">
        <v>45210</v>
      </c>
      <c r="K178" s="117">
        <v>45575</v>
      </c>
      <c r="L178" s="137" t="s">
        <v>1798</v>
      </c>
      <c r="M178" s="149" t="s">
        <v>181</v>
      </c>
      <c r="N178" s="33" t="s">
        <v>35</v>
      </c>
      <c r="O178" s="65" t="s">
        <v>1799</v>
      </c>
      <c r="P178" s="59" t="s">
        <v>65</v>
      </c>
      <c r="Q178" s="59" t="s">
        <v>1739</v>
      </c>
      <c r="R178" s="59"/>
      <c r="S178" s="33" t="s">
        <v>933</v>
      </c>
      <c r="T178" s="65" t="s">
        <v>766</v>
      </c>
      <c r="U178" s="223" t="s">
        <v>152</v>
      </c>
      <c r="V178" s="136"/>
    </row>
    <row r="179" spans="1:22" s="7" customFormat="1" ht="63.75" customHeight="1">
      <c r="A179" s="22"/>
      <c r="B179" s="33">
        <v>176</v>
      </c>
      <c r="C179" s="45" t="s">
        <v>1602</v>
      </c>
      <c r="D179" s="56" t="s">
        <v>1655</v>
      </c>
      <c r="E179" s="56" t="s">
        <v>690</v>
      </c>
      <c r="F179" s="56" t="s">
        <v>1800</v>
      </c>
      <c r="G179" s="56" t="s">
        <v>1801</v>
      </c>
      <c r="H179" s="91" t="s">
        <v>1802</v>
      </c>
      <c r="I179" s="56"/>
      <c r="J179" s="117">
        <v>45210</v>
      </c>
      <c r="K179" s="117">
        <v>45575</v>
      </c>
      <c r="L179" s="137" t="s">
        <v>1056</v>
      </c>
      <c r="M179" s="149" t="s">
        <v>181</v>
      </c>
      <c r="N179" s="33" t="s">
        <v>35</v>
      </c>
      <c r="O179" s="65" t="s">
        <v>1803</v>
      </c>
      <c r="P179" s="59" t="s">
        <v>48</v>
      </c>
      <c r="Q179" s="59" t="s">
        <v>48</v>
      </c>
      <c r="R179" s="59" t="s">
        <v>48</v>
      </c>
      <c r="S179" s="33" t="s">
        <v>18</v>
      </c>
      <c r="T179" s="59" t="s">
        <v>68</v>
      </c>
      <c r="U179" s="223" t="s">
        <v>726</v>
      </c>
      <c r="V179" s="33"/>
    </row>
    <row r="180" spans="1:22" s="7" customFormat="1" ht="63.75" customHeight="1">
      <c r="A180" s="22"/>
      <c r="B180" s="33">
        <v>177</v>
      </c>
      <c r="C180" s="45" t="s">
        <v>715</v>
      </c>
      <c r="D180" s="56" t="s">
        <v>1655</v>
      </c>
      <c r="E180" s="56" t="s">
        <v>690</v>
      </c>
      <c r="F180" s="56" t="s">
        <v>1800</v>
      </c>
      <c r="G180" s="56" t="s">
        <v>1801</v>
      </c>
      <c r="H180" s="91" t="s">
        <v>1802</v>
      </c>
      <c r="I180" s="56"/>
      <c r="J180" s="117">
        <v>45210</v>
      </c>
      <c r="K180" s="117">
        <v>45575</v>
      </c>
      <c r="L180" s="147" t="s">
        <v>1805</v>
      </c>
      <c r="M180" s="149" t="s">
        <v>181</v>
      </c>
      <c r="N180" s="33" t="s">
        <v>35</v>
      </c>
      <c r="O180" s="65" t="s">
        <v>1571</v>
      </c>
      <c r="P180" s="59" t="s">
        <v>48</v>
      </c>
      <c r="Q180" s="59" t="s">
        <v>48</v>
      </c>
      <c r="R180" s="59" t="s">
        <v>48</v>
      </c>
      <c r="S180" s="33" t="s">
        <v>34</v>
      </c>
      <c r="T180" s="59" t="s">
        <v>946</v>
      </c>
      <c r="U180" s="223" t="s">
        <v>726</v>
      </c>
      <c r="V180" s="33"/>
    </row>
    <row r="181" spans="1:22" s="7" customFormat="1" ht="63.75" customHeight="1">
      <c r="A181" s="22"/>
      <c r="B181" s="33">
        <v>178</v>
      </c>
      <c r="C181" s="45" t="s">
        <v>1793</v>
      </c>
      <c r="D181" s="65" t="s">
        <v>1807</v>
      </c>
      <c r="E181" s="56" t="s">
        <v>155</v>
      </c>
      <c r="F181" s="56" t="s">
        <v>912</v>
      </c>
      <c r="G181" s="59" t="s">
        <v>1808</v>
      </c>
      <c r="H181" s="91" t="s">
        <v>142</v>
      </c>
      <c r="I181" s="56"/>
      <c r="J181" s="117">
        <v>45210</v>
      </c>
      <c r="K181" s="117">
        <v>45575</v>
      </c>
      <c r="L181" s="147" t="s">
        <v>1520</v>
      </c>
      <c r="M181" s="149" t="s">
        <v>181</v>
      </c>
      <c r="N181" s="33" t="s">
        <v>35</v>
      </c>
      <c r="O181" s="59" t="s">
        <v>917</v>
      </c>
      <c r="P181" s="59" t="s">
        <v>48</v>
      </c>
      <c r="Q181" s="59" t="s">
        <v>48</v>
      </c>
      <c r="R181" s="59" t="s">
        <v>48</v>
      </c>
      <c r="S181" s="33" t="s">
        <v>34</v>
      </c>
      <c r="T181" s="181" t="s">
        <v>1057</v>
      </c>
      <c r="U181" s="223" t="s">
        <v>1046</v>
      </c>
      <c r="V181" s="33"/>
    </row>
    <row r="182" spans="1:22" s="7" customFormat="1" ht="63.75" customHeight="1">
      <c r="A182" s="22"/>
      <c r="B182" s="33">
        <v>179</v>
      </c>
      <c r="C182" s="45" t="s">
        <v>1794</v>
      </c>
      <c r="D182" s="56" t="s">
        <v>1141</v>
      </c>
      <c r="E182" s="56" t="s">
        <v>1063</v>
      </c>
      <c r="F182" s="56" t="s">
        <v>1266</v>
      </c>
      <c r="G182" s="56" t="s">
        <v>1309</v>
      </c>
      <c r="H182" s="91" t="s">
        <v>695</v>
      </c>
      <c r="I182" s="108"/>
      <c r="J182" s="117">
        <v>45210</v>
      </c>
      <c r="K182" s="117">
        <v>45575</v>
      </c>
      <c r="L182" s="137" t="s">
        <v>1427</v>
      </c>
      <c r="M182" s="149" t="s">
        <v>181</v>
      </c>
      <c r="N182" s="33" t="s">
        <v>35</v>
      </c>
      <c r="O182" s="65" t="s">
        <v>1810</v>
      </c>
      <c r="P182" s="59" t="s">
        <v>1809</v>
      </c>
      <c r="Q182" s="59"/>
      <c r="R182" s="33"/>
      <c r="S182" s="149"/>
      <c r="T182" s="65" t="s">
        <v>1633</v>
      </c>
      <c r="U182" s="225" t="s">
        <v>962</v>
      </c>
      <c r="V182" s="136"/>
    </row>
    <row r="183" spans="1:22" s="11" customFormat="1" ht="63.75" customHeight="1">
      <c r="A183" s="21"/>
      <c r="B183" s="33">
        <v>180</v>
      </c>
      <c r="C183" s="45" t="s">
        <v>1691</v>
      </c>
      <c r="D183" s="56" t="s">
        <v>1723</v>
      </c>
      <c r="E183" s="56" t="s">
        <v>235</v>
      </c>
      <c r="F183" s="56" t="s">
        <v>741</v>
      </c>
      <c r="G183" s="56" t="s">
        <v>1724</v>
      </c>
      <c r="H183" s="91" t="s">
        <v>997</v>
      </c>
      <c r="I183" s="56"/>
      <c r="J183" s="117">
        <v>45210</v>
      </c>
      <c r="K183" s="117">
        <v>45575</v>
      </c>
      <c r="L183" s="137" t="s">
        <v>1811</v>
      </c>
      <c r="M183" s="149" t="s">
        <v>181</v>
      </c>
      <c r="N183" s="33" t="s">
        <v>35</v>
      </c>
      <c r="O183" s="65" t="s">
        <v>269</v>
      </c>
      <c r="P183" s="59" t="s">
        <v>48</v>
      </c>
      <c r="Q183" s="59" t="s">
        <v>48</v>
      </c>
      <c r="R183" s="59" t="s">
        <v>48</v>
      </c>
      <c r="S183" s="33" t="s">
        <v>34</v>
      </c>
      <c r="T183" s="65" t="s">
        <v>996</v>
      </c>
      <c r="U183" s="225" t="s">
        <v>909</v>
      </c>
      <c r="V183" s="38"/>
    </row>
    <row r="184" spans="1:22" s="11" customFormat="1" ht="63.75" customHeight="1">
      <c r="A184" s="21"/>
      <c r="B184" s="33">
        <v>181</v>
      </c>
      <c r="C184" s="45" t="s">
        <v>1819</v>
      </c>
      <c r="D184" s="56" t="s">
        <v>146</v>
      </c>
      <c r="E184" s="56" t="s">
        <v>763</v>
      </c>
      <c r="F184" s="59" t="s">
        <v>1824</v>
      </c>
      <c r="G184" s="59" t="s">
        <v>978</v>
      </c>
      <c r="H184" s="91" t="s">
        <v>1666</v>
      </c>
      <c r="I184" s="108"/>
      <c r="J184" s="117">
        <v>45324</v>
      </c>
      <c r="K184" s="117">
        <v>45382</v>
      </c>
      <c r="L184" s="147" t="s">
        <v>1680</v>
      </c>
      <c r="M184" s="149" t="s">
        <v>954</v>
      </c>
      <c r="N184" s="33" t="s">
        <v>985</v>
      </c>
      <c r="O184" s="65" t="s">
        <v>1820</v>
      </c>
      <c r="P184" s="65" t="s">
        <v>1821</v>
      </c>
      <c r="Q184" s="59" t="s">
        <v>1051</v>
      </c>
      <c r="R184" s="33"/>
      <c r="S184" s="149" t="s">
        <v>34</v>
      </c>
      <c r="T184" s="65" t="s">
        <v>1827</v>
      </c>
      <c r="U184" s="225" t="s">
        <v>1822</v>
      </c>
      <c r="V184" s="136"/>
    </row>
    <row r="185" spans="1:22" s="7" customFormat="1" ht="63.75" customHeight="1">
      <c r="A185" s="22"/>
      <c r="B185" s="33">
        <v>182</v>
      </c>
      <c r="C185" s="45" t="s">
        <v>1357</v>
      </c>
      <c r="D185" s="56" t="s">
        <v>1518</v>
      </c>
      <c r="E185" s="56" t="s">
        <v>1422</v>
      </c>
      <c r="F185" s="56" t="s">
        <v>1796</v>
      </c>
      <c r="G185" s="56" t="s">
        <v>1575</v>
      </c>
      <c r="H185" s="91" t="s">
        <v>650</v>
      </c>
      <c r="I185" s="108"/>
      <c r="J185" s="117">
        <v>45336</v>
      </c>
      <c r="K185" s="117">
        <v>45701</v>
      </c>
      <c r="L185" s="137" t="s">
        <v>1786</v>
      </c>
      <c r="M185" s="149" t="s">
        <v>181</v>
      </c>
      <c r="N185" s="33" t="s">
        <v>985</v>
      </c>
      <c r="O185" s="65" t="s">
        <v>1828</v>
      </c>
      <c r="P185" s="59" t="s">
        <v>1771</v>
      </c>
      <c r="Q185" s="59" t="s">
        <v>1829</v>
      </c>
      <c r="R185" s="33"/>
      <c r="S185" s="149" t="s">
        <v>34</v>
      </c>
      <c r="T185" s="59" t="s">
        <v>1394</v>
      </c>
      <c r="U185" s="223" t="s">
        <v>152</v>
      </c>
      <c r="V185" s="33"/>
    </row>
    <row r="186" spans="1:22" s="7" customFormat="1" ht="63.75" customHeight="1">
      <c r="A186" s="22">
        <v>53</v>
      </c>
      <c r="B186" s="33">
        <v>183</v>
      </c>
      <c r="C186" s="45" t="s">
        <v>1830</v>
      </c>
      <c r="D186" s="56" t="s">
        <v>1836</v>
      </c>
      <c r="E186" s="56" t="s">
        <v>258</v>
      </c>
      <c r="F186" s="56" t="s">
        <v>184</v>
      </c>
      <c r="G186" s="56" t="s">
        <v>1831</v>
      </c>
      <c r="H186" s="91" t="s">
        <v>1050</v>
      </c>
      <c r="I186" s="108"/>
      <c r="J186" s="117">
        <v>45363</v>
      </c>
      <c r="K186" s="117">
        <v>45727</v>
      </c>
      <c r="L186" s="138" t="s">
        <v>1341</v>
      </c>
      <c r="M186" s="149" t="s">
        <v>181</v>
      </c>
      <c r="N186" s="33" t="s">
        <v>1835</v>
      </c>
      <c r="O186" s="65" t="s">
        <v>1833</v>
      </c>
      <c r="P186" s="59"/>
      <c r="Q186" s="59"/>
      <c r="R186" s="33"/>
      <c r="S186" s="149" t="s">
        <v>34</v>
      </c>
      <c r="T186" s="59" t="s">
        <v>1834</v>
      </c>
      <c r="U186" s="225" t="s">
        <v>1075</v>
      </c>
      <c r="V186" s="33"/>
    </row>
    <row r="187" spans="1:22" s="14" customFormat="1" ht="63.75" customHeight="1">
      <c r="A187" s="22"/>
      <c r="B187" s="33">
        <v>184</v>
      </c>
      <c r="C187" s="45" t="s">
        <v>1837</v>
      </c>
      <c r="D187" s="56" t="s">
        <v>1271</v>
      </c>
      <c r="E187" s="77" t="s">
        <v>235</v>
      </c>
      <c r="F187" s="77" t="s">
        <v>796</v>
      </c>
      <c r="G187" s="77" t="s">
        <v>1838</v>
      </c>
      <c r="H187" s="101" t="s">
        <v>1839</v>
      </c>
      <c r="I187" s="33"/>
      <c r="J187" s="117">
        <v>45390</v>
      </c>
      <c r="K187" s="117">
        <v>45754</v>
      </c>
      <c r="L187" s="149" t="s">
        <v>1841</v>
      </c>
      <c r="M187" s="149" t="s">
        <v>181</v>
      </c>
      <c r="N187" s="33" t="s">
        <v>35</v>
      </c>
      <c r="O187" s="65" t="s">
        <v>1842</v>
      </c>
      <c r="P187" s="56" t="s">
        <v>48</v>
      </c>
      <c r="Q187" s="56" t="s">
        <v>48</v>
      </c>
      <c r="R187" s="56" t="s">
        <v>48</v>
      </c>
      <c r="S187" s="33" t="s">
        <v>34</v>
      </c>
      <c r="T187" s="56" t="s">
        <v>51</v>
      </c>
      <c r="U187" s="173" t="s">
        <v>788</v>
      </c>
      <c r="V187" s="236"/>
    </row>
    <row r="188" spans="1:22" s="7" customFormat="1" ht="63.75" customHeight="1">
      <c r="A188" s="22"/>
      <c r="B188" s="33">
        <v>185</v>
      </c>
      <c r="C188" s="45" t="s">
        <v>1261</v>
      </c>
      <c r="D188" s="56" t="s">
        <v>1554</v>
      </c>
      <c r="E188" s="56" t="s">
        <v>367</v>
      </c>
      <c r="F188" s="56" t="s">
        <v>1555</v>
      </c>
      <c r="G188" s="56" t="s">
        <v>751</v>
      </c>
      <c r="H188" s="91" t="s">
        <v>368</v>
      </c>
      <c r="I188" s="56"/>
      <c r="J188" s="117">
        <v>45453</v>
      </c>
      <c r="K188" s="117">
        <v>45817</v>
      </c>
      <c r="L188" s="137" t="s">
        <v>1614</v>
      </c>
      <c r="M188" s="149" t="s">
        <v>784</v>
      </c>
      <c r="N188" s="33" t="s">
        <v>875</v>
      </c>
      <c r="O188" s="59" t="s">
        <v>1853</v>
      </c>
      <c r="P188" s="56" t="s">
        <v>959</v>
      </c>
      <c r="Q188" s="56"/>
      <c r="R188" s="56"/>
      <c r="S188" s="33" t="s">
        <v>18</v>
      </c>
      <c r="T188" s="59" t="s">
        <v>857</v>
      </c>
      <c r="U188" s="211" t="s">
        <v>1859</v>
      </c>
      <c r="V188" s="136"/>
    </row>
    <row r="189" spans="1:22" s="7" customFormat="1" ht="63.75" customHeight="1">
      <c r="A189" s="22"/>
      <c r="B189" s="33">
        <v>186</v>
      </c>
      <c r="C189" s="45" t="s">
        <v>407</v>
      </c>
      <c r="D189" s="56" t="s">
        <v>1554</v>
      </c>
      <c r="E189" s="56" t="s">
        <v>367</v>
      </c>
      <c r="F189" s="56" t="s">
        <v>1555</v>
      </c>
      <c r="G189" s="56" t="s">
        <v>751</v>
      </c>
      <c r="H189" s="91" t="s">
        <v>368</v>
      </c>
      <c r="I189" s="110"/>
      <c r="J189" s="117">
        <v>45453</v>
      </c>
      <c r="K189" s="117">
        <v>45817</v>
      </c>
      <c r="L189" s="137" t="s">
        <v>1538</v>
      </c>
      <c r="M189" s="149" t="s">
        <v>784</v>
      </c>
      <c r="N189" s="33" t="s">
        <v>875</v>
      </c>
      <c r="O189" s="59" t="s">
        <v>1853</v>
      </c>
      <c r="P189" s="56" t="s">
        <v>959</v>
      </c>
      <c r="Q189" s="59"/>
      <c r="R189" s="33"/>
      <c r="S189" s="33" t="s">
        <v>18</v>
      </c>
      <c r="T189" s="59" t="s">
        <v>1670</v>
      </c>
      <c r="U189" s="215" t="s">
        <v>1535</v>
      </c>
      <c r="V189" s="136"/>
    </row>
    <row r="190" spans="1:22" s="15" customFormat="1" ht="63.75" customHeight="1">
      <c r="A190" s="26">
        <v>8</v>
      </c>
      <c r="B190" s="33">
        <v>187</v>
      </c>
      <c r="C190" s="47" t="s">
        <v>1854</v>
      </c>
      <c r="D190" s="60" t="s">
        <v>1554</v>
      </c>
      <c r="E190" s="60" t="s">
        <v>367</v>
      </c>
      <c r="F190" s="60" t="s">
        <v>1555</v>
      </c>
      <c r="G190" s="60" t="s">
        <v>751</v>
      </c>
      <c r="H190" s="95" t="s">
        <v>368</v>
      </c>
      <c r="I190" s="60"/>
      <c r="J190" s="120">
        <v>45453</v>
      </c>
      <c r="K190" s="120">
        <v>45817</v>
      </c>
      <c r="L190" s="143" t="s">
        <v>877</v>
      </c>
      <c r="M190" s="161" t="s">
        <v>784</v>
      </c>
      <c r="N190" s="36" t="s">
        <v>1672</v>
      </c>
      <c r="O190" s="63" t="s">
        <v>1719</v>
      </c>
      <c r="P190" s="60" t="s">
        <v>959</v>
      </c>
      <c r="Q190" s="63"/>
      <c r="R190" s="36"/>
      <c r="S190" s="36" t="s">
        <v>18</v>
      </c>
      <c r="T190" s="63" t="s">
        <v>735</v>
      </c>
      <c r="U190" s="218" t="s">
        <v>641</v>
      </c>
      <c r="V190" s="235"/>
    </row>
    <row r="191" spans="1:22" s="15" customFormat="1" ht="63.75" customHeight="1">
      <c r="A191" s="26">
        <v>8</v>
      </c>
      <c r="B191" s="33">
        <v>188</v>
      </c>
      <c r="C191" s="47" t="s">
        <v>907</v>
      </c>
      <c r="D191" s="60" t="s">
        <v>1554</v>
      </c>
      <c r="E191" s="60" t="s">
        <v>367</v>
      </c>
      <c r="F191" s="60" t="s">
        <v>1555</v>
      </c>
      <c r="G191" s="60" t="s">
        <v>751</v>
      </c>
      <c r="H191" s="95" t="s">
        <v>368</v>
      </c>
      <c r="I191" s="108"/>
      <c r="J191" s="120">
        <v>45453</v>
      </c>
      <c r="K191" s="120">
        <v>45817</v>
      </c>
      <c r="L191" s="143" t="s">
        <v>1674</v>
      </c>
      <c r="M191" s="161" t="s">
        <v>784</v>
      </c>
      <c r="N191" s="36" t="s">
        <v>875</v>
      </c>
      <c r="O191" s="63" t="s">
        <v>1852</v>
      </c>
      <c r="P191" s="60" t="s">
        <v>959</v>
      </c>
      <c r="Q191" s="63"/>
      <c r="R191" s="36"/>
      <c r="S191" s="36" t="s">
        <v>18</v>
      </c>
      <c r="T191" s="63" t="s">
        <v>1639</v>
      </c>
      <c r="U191" s="216" t="s">
        <v>937</v>
      </c>
      <c r="V191" s="235"/>
    </row>
    <row r="192" spans="1:22" s="15" customFormat="1" ht="63.75" customHeight="1">
      <c r="A192" s="26">
        <v>55</v>
      </c>
      <c r="B192" s="33">
        <v>189</v>
      </c>
      <c r="C192" s="47" t="s">
        <v>1857</v>
      </c>
      <c r="D192" s="60" t="s">
        <v>1529</v>
      </c>
      <c r="E192" s="60" t="s">
        <v>452</v>
      </c>
      <c r="F192" s="60" t="s">
        <v>1860</v>
      </c>
      <c r="G192" s="63" t="s">
        <v>1492</v>
      </c>
      <c r="H192" s="95" t="s">
        <v>1763</v>
      </c>
      <c r="I192" s="111" t="s">
        <v>1858</v>
      </c>
      <c r="J192" s="120">
        <v>45482</v>
      </c>
      <c r="K192" s="120">
        <v>45657</v>
      </c>
      <c r="L192" s="143" t="s">
        <v>1861</v>
      </c>
      <c r="M192" s="164" t="s">
        <v>1863</v>
      </c>
      <c r="N192" s="36" t="s">
        <v>875</v>
      </c>
      <c r="O192" s="63" t="s">
        <v>956</v>
      </c>
      <c r="P192" s="60" t="s">
        <v>959</v>
      </c>
      <c r="Q192" s="188" t="s">
        <v>1749</v>
      </c>
      <c r="R192" s="36" t="s">
        <v>1712</v>
      </c>
      <c r="S192" s="36" t="s">
        <v>34</v>
      </c>
      <c r="T192" s="63" t="s">
        <v>1864</v>
      </c>
      <c r="U192" s="226" t="s">
        <v>842</v>
      </c>
      <c r="V192" s="235"/>
    </row>
    <row r="193" spans="1:22" s="16" customFormat="1" ht="63.75" customHeight="1">
      <c r="A193" s="27">
        <v>32</v>
      </c>
      <c r="B193" s="40">
        <v>190</v>
      </c>
      <c r="C193" s="49" t="s">
        <v>1868</v>
      </c>
      <c r="D193" s="67" t="s">
        <v>1930</v>
      </c>
      <c r="E193" s="78" t="s">
        <v>155</v>
      </c>
      <c r="F193" s="78" t="s">
        <v>1906</v>
      </c>
      <c r="G193" s="86" t="s">
        <v>1808</v>
      </c>
      <c r="H193" s="102" t="s">
        <v>142</v>
      </c>
      <c r="I193" s="112"/>
      <c r="J193" s="124">
        <v>45587</v>
      </c>
      <c r="K193" s="124">
        <v>45951</v>
      </c>
      <c r="L193" s="150" t="s">
        <v>1869</v>
      </c>
      <c r="M193" s="165" t="s">
        <v>181</v>
      </c>
      <c r="N193" s="42" t="s">
        <v>35</v>
      </c>
      <c r="O193" s="86" t="s">
        <v>708</v>
      </c>
      <c r="P193" s="67"/>
      <c r="Q193" s="178"/>
      <c r="R193" s="42"/>
      <c r="S193" s="168" t="s">
        <v>308</v>
      </c>
      <c r="T193" s="202" t="s">
        <v>822</v>
      </c>
      <c r="U193" s="227" t="s">
        <v>1923</v>
      </c>
      <c r="V193" s="237"/>
    </row>
    <row r="194" spans="1:22" s="16" customFormat="1" ht="63.75" customHeight="1">
      <c r="A194" s="27">
        <v>23</v>
      </c>
      <c r="B194" s="40">
        <v>191</v>
      </c>
      <c r="C194" s="49" t="s">
        <v>1871</v>
      </c>
      <c r="D194" s="67" t="s">
        <v>718</v>
      </c>
      <c r="E194" s="78" t="s">
        <v>660</v>
      </c>
      <c r="F194" s="78" t="s">
        <v>949</v>
      </c>
      <c r="G194" s="86" t="s">
        <v>196</v>
      </c>
      <c r="H194" s="102" t="s">
        <v>1462</v>
      </c>
      <c r="I194" s="112"/>
      <c r="J194" s="124">
        <v>45587</v>
      </c>
      <c r="K194" s="124">
        <v>45951</v>
      </c>
      <c r="L194" s="150" t="s">
        <v>1913</v>
      </c>
      <c r="M194" s="165" t="s">
        <v>181</v>
      </c>
      <c r="N194" s="42" t="s">
        <v>35</v>
      </c>
      <c r="O194" s="86" t="s">
        <v>1911</v>
      </c>
      <c r="P194" s="67"/>
      <c r="Q194" s="178"/>
      <c r="R194" s="42"/>
      <c r="S194" s="42" t="s">
        <v>18</v>
      </c>
      <c r="T194" s="202" t="s">
        <v>864</v>
      </c>
      <c r="U194" s="227" t="s">
        <v>564</v>
      </c>
      <c r="V194" s="237"/>
    </row>
    <row r="195" spans="1:22" s="16" customFormat="1" ht="63.75" customHeight="1">
      <c r="A195" s="27">
        <v>45</v>
      </c>
      <c r="B195" s="40">
        <v>192</v>
      </c>
      <c r="C195" s="49" t="s">
        <v>1806</v>
      </c>
      <c r="D195" s="67" t="s">
        <v>1874</v>
      </c>
      <c r="E195" s="78" t="s">
        <v>419</v>
      </c>
      <c r="F195" s="78" t="s">
        <v>1872</v>
      </c>
      <c r="G195" s="86" t="s">
        <v>558</v>
      </c>
      <c r="H195" s="102" t="s">
        <v>1181</v>
      </c>
      <c r="I195" s="112"/>
      <c r="J195" s="124">
        <v>45587</v>
      </c>
      <c r="K195" s="124">
        <v>45951</v>
      </c>
      <c r="L195" s="150" t="s">
        <v>17</v>
      </c>
      <c r="M195" s="165" t="s">
        <v>181</v>
      </c>
      <c r="N195" s="42" t="s">
        <v>35</v>
      </c>
      <c r="O195" s="86" t="s">
        <v>1873</v>
      </c>
      <c r="P195" s="67"/>
      <c r="Q195" s="178"/>
      <c r="R195" s="42"/>
      <c r="S195" s="42" t="s">
        <v>18</v>
      </c>
      <c r="T195" s="202" t="s">
        <v>1534</v>
      </c>
      <c r="U195" s="228" t="s">
        <v>1926</v>
      </c>
      <c r="V195" s="237"/>
    </row>
    <row r="196" spans="1:22" s="16" customFormat="1" ht="63.75" customHeight="1">
      <c r="A196" s="27">
        <v>29</v>
      </c>
      <c r="B196" s="40">
        <v>193</v>
      </c>
      <c r="C196" s="49" t="s">
        <v>1162</v>
      </c>
      <c r="D196" s="67" t="s">
        <v>854</v>
      </c>
      <c r="E196" s="78" t="s">
        <v>244</v>
      </c>
      <c r="F196" s="78" t="s">
        <v>1573</v>
      </c>
      <c r="G196" s="86" t="s">
        <v>1875</v>
      </c>
      <c r="H196" s="102" t="s">
        <v>1031</v>
      </c>
      <c r="I196" s="112"/>
      <c r="J196" s="124">
        <v>45587</v>
      </c>
      <c r="K196" s="124">
        <v>45951</v>
      </c>
      <c r="L196" s="150" t="s">
        <v>697</v>
      </c>
      <c r="M196" s="165" t="s">
        <v>411</v>
      </c>
      <c r="N196" s="42" t="s">
        <v>35</v>
      </c>
      <c r="O196" s="86" t="s">
        <v>1605</v>
      </c>
      <c r="P196" s="67"/>
      <c r="Q196" s="178"/>
      <c r="R196" s="42"/>
      <c r="S196" s="42" t="s">
        <v>34</v>
      </c>
      <c r="T196" s="202" t="s">
        <v>187</v>
      </c>
      <c r="U196" s="227" t="s">
        <v>206</v>
      </c>
      <c r="V196" s="237"/>
    </row>
    <row r="197" spans="1:22" s="16" customFormat="1" ht="63.75" customHeight="1">
      <c r="A197" s="28">
        <v>56</v>
      </c>
      <c r="B197" s="41">
        <v>194</v>
      </c>
      <c r="C197" s="50" t="s">
        <v>1876</v>
      </c>
      <c r="D197" s="68" t="s">
        <v>1880</v>
      </c>
      <c r="E197" s="79" t="s">
        <v>1878</v>
      </c>
      <c r="F197" s="79" t="s">
        <v>1070</v>
      </c>
      <c r="G197" s="87" t="s">
        <v>1229</v>
      </c>
      <c r="H197" s="103" t="s">
        <v>1804</v>
      </c>
      <c r="I197" s="113"/>
      <c r="J197" s="125">
        <v>45587</v>
      </c>
      <c r="K197" s="125">
        <v>45951</v>
      </c>
      <c r="L197" s="151" t="s">
        <v>1727</v>
      </c>
      <c r="M197" s="166" t="s">
        <v>181</v>
      </c>
      <c r="N197" s="171" t="s">
        <v>35</v>
      </c>
      <c r="O197" s="87" t="s">
        <v>1879</v>
      </c>
      <c r="P197" s="185" t="s">
        <v>1274</v>
      </c>
      <c r="Q197" s="189" t="s">
        <v>1728</v>
      </c>
      <c r="R197" s="190" t="s">
        <v>1891</v>
      </c>
      <c r="S197" s="171" t="s">
        <v>34</v>
      </c>
      <c r="T197" s="203" t="s">
        <v>1877</v>
      </c>
      <c r="U197" s="229" t="s">
        <v>1929</v>
      </c>
      <c r="V197" s="238"/>
    </row>
    <row r="198" spans="1:22" s="16" customFormat="1" ht="63.75" customHeight="1">
      <c r="A198" s="27">
        <v>39</v>
      </c>
      <c r="B198" s="40">
        <v>195</v>
      </c>
      <c r="C198" s="49" t="s">
        <v>118</v>
      </c>
      <c r="D198" s="67" t="s">
        <v>1881</v>
      </c>
      <c r="E198" s="78" t="s">
        <v>1063</v>
      </c>
      <c r="F198" s="78" t="s">
        <v>1882</v>
      </c>
      <c r="G198" s="86" t="s">
        <v>1883</v>
      </c>
      <c r="H198" s="102" t="s">
        <v>695</v>
      </c>
      <c r="I198" s="112"/>
      <c r="J198" s="124">
        <v>45587</v>
      </c>
      <c r="K198" s="124">
        <v>45951</v>
      </c>
      <c r="L198" s="150" t="s">
        <v>1428</v>
      </c>
      <c r="M198" s="165" t="s">
        <v>181</v>
      </c>
      <c r="N198" s="42" t="s">
        <v>35</v>
      </c>
      <c r="O198" s="86" t="s">
        <v>1922</v>
      </c>
      <c r="P198" s="67" t="s">
        <v>468</v>
      </c>
      <c r="Q198" s="178"/>
      <c r="R198" s="42"/>
      <c r="S198" s="42" t="s">
        <v>18</v>
      </c>
      <c r="T198" s="202" t="s">
        <v>1915</v>
      </c>
      <c r="U198" s="230" t="s">
        <v>486</v>
      </c>
      <c r="V198" s="237"/>
    </row>
    <row r="199" spans="1:22" s="16" customFormat="1" ht="63.75" customHeight="1">
      <c r="A199" s="27">
        <v>57</v>
      </c>
      <c r="B199" s="40">
        <v>196</v>
      </c>
      <c r="C199" s="49" t="s">
        <v>1884</v>
      </c>
      <c r="D199" s="67" t="s">
        <v>1885</v>
      </c>
      <c r="E199" s="78" t="s">
        <v>252</v>
      </c>
      <c r="F199" s="78" t="s">
        <v>1886</v>
      </c>
      <c r="G199" s="86" t="s">
        <v>1888</v>
      </c>
      <c r="H199" s="102" t="s">
        <v>1889</v>
      </c>
      <c r="I199" s="112"/>
      <c r="J199" s="124">
        <v>45587</v>
      </c>
      <c r="K199" s="124">
        <v>45951</v>
      </c>
      <c r="L199" s="150" t="s">
        <v>832</v>
      </c>
      <c r="M199" s="165" t="s">
        <v>181</v>
      </c>
      <c r="N199" s="42" t="s">
        <v>35</v>
      </c>
      <c r="O199" s="86" t="s">
        <v>1414</v>
      </c>
      <c r="P199" s="67"/>
      <c r="Q199" s="178"/>
      <c r="R199" s="42"/>
      <c r="S199" s="42"/>
      <c r="T199" s="202"/>
      <c r="U199" s="227" t="s">
        <v>1964</v>
      </c>
      <c r="V199" s="237"/>
    </row>
    <row r="200" spans="1:22" s="16" customFormat="1" ht="63.75" customHeight="1">
      <c r="A200" s="27">
        <v>58</v>
      </c>
      <c r="B200" s="40">
        <v>197</v>
      </c>
      <c r="C200" s="49" t="s">
        <v>1890</v>
      </c>
      <c r="D200" s="67" t="s">
        <v>1931</v>
      </c>
      <c r="E200" s="78" t="s">
        <v>419</v>
      </c>
      <c r="F200" s="78" t="s">
        <v>1892</v>
      </c>
      <c r="G200" s="86" t="s">
        <v>307</v>
      </c>
      <c r="H200" s="102" t="s">
        <v>1293</v>
      </c>
      <c r="I200" s="112"/>
      <c r="J200" s="124">
        <v>45587</v>
      </c>
      <c r="K200" s="124">
        <v>45951</v>
      </c>
      <c r="L200" s="150" t="s">
        <v>1894</v>
      </c>
      <c r="M200" s="165" t="s">
        <v>181</v>
      </c>
      <c r="N200" s="42" t="s">
        <v>35</v>
      </c>
      <c r="O200" s="86" t="s">
        <v>1912</v>
      </c>
      <c r="P200" s="67"/>
      <c r="Q200" s="178"/>
      <c r="R200" s="42"/>
      <c r="S200" s="42" t="s">
        <v>18</v>
      </c>
      <c r="T200" s="202" t="s">
        <v>1895</v>
      </c>
      <c r="U200" s="228" t="s">
        <v>1963</v>
      </c>
      <c r="V200" s="237"/>
    </row>
    <row r="201" spans="1:22" s="16" customFormat="1" ht="63.75" customHeight="1">
      <c r="A201" s="27">
        <v>17</v>
      </c>
      <c r="B201" s="40">
        <v>198</v>
      </c>
      <c r="C201" s="49" t="s">
        <v>1896</v>
      </c>
      <c r="D201" s="67" t="s">
        <v>614</v>
      </c>
      <c r="E201" s="78" t="s">
        <v>252</v>
      </c>
      <c r="F201" s="78" t="s">
        <v>1014</v>
      </c>
      <c r="G201" s="86" t="s">
        <v>1897</v>
      </c>
      <c r="H201" s="102" t="s">
        <v>1044</v>
      </c>
      <c r="I201" s="112"/>
      <c r="J201" s="124">
        <v>45587</v>
      </c>
      <c r="K201" s="124">
        <v>45951</v>
      </c>
      <c r="L201" s="150" t="s">
        <v>1898</v>
      </c>
      <c r="M201" s="165" t="s">
        <v>181</v>
      </c>
      <c r="N201" s="42" t="s">
        <v>35</v>
      </c>
      <c r="O201" s="86" t="s">
        <v>1224</v>
      </c>
      <c r="P201" s="67" t="s">
        <v>959</v>
      </c>
      <c r="Q201" s="178"/>
      <c r="R201" s="42"/>
      <c r="S201" s="42" t="s">
        <v>18</v>
      </c>
      <c r="T201" s="202" t="s">
        <v>1183</v>
      </c>
      <c r="U201" s="228" t="s">
        <v>1296</v>
      </c>
      <c r="V201" s="237"/>
    </row>
    <row r="202" spans="1:22" s="16" customFormat="1" ht="63.75" customHeight="1">
      <c r="A202" s="27">
        <v>40</v>
      </c>
      <c r="B202" s="40">
        <v>199</v>
      </c>
      <c r="C202" s="49" t="s">
        <v>1764</v>
      </c>
      <c r="D202" s="67" t="s">
        <v>986</v>
      </c>
      <c r="E202" s="78" t="s">
        <v>690</v>
      </c>
      <c r="F202" s="78" t="s">
        <v>1086</v>
      </c>
      <c r="G202" s="86" t="s">
        <v>557</v>
      </c>
      <c r="H202" s="102" t="s">
        <v>1006</v>
      </c>
      <c r="I202" s="112"/>
      <c r="J202" s="124">
        <v>45587</v>
      </c>
      <c r="K202" s="124">
        <v>45951</v>
      </c>
      <c r="L202" s="150" t="s">
        <v>1084</v>
      </c>
      <c r="M202" s="165" t="s">
        <v>181</v>
      </c>
      <c r="N202" s="42" t="s">
        <v>35</v>
      </c>
      <c r="O202" s="86" t="s">
        <v>1914</v>
      </c>
      <c r="P202" s="67" t="s">
        <v>959</v>
      </c>
      <c r="Q202" s="178"/>
      <c r="R202" s="42"/>
      <c r="S202" s="196" t="s">
        <v>1900</v>
      </c>
      <c r="T202" s="202" t="s">
        <v>683</v>
      </c>
      <c r="U202" s="227" t="s">
        <v>1515</v>
      </c>
      <c r="V202" s="237"/>
    </row>
    <row r="203" spans="1:22" s="17" customFormat="1" ht="63.75" customHeight="1">
      <c r="A203" s="26">
        <v>53</v>
      </c>
      <c r="B203" s="33">
        <v>200</v>
      </c>
      <c r="C203" s="47" t="s">
        <v>1899</v>
      </c>
      <c r="D203" s="60" t="s">
        <v>1339</v>
      </c>
      <c r="E203" s="56" t="s">
        <v>252</v>
      </c>
      <c r="F203" s="56" t="s">
        <v>1902</v>
      </c>
      <c r="G203" s="63" t="s">
        <v>1831</v>
      </c>
      <c r="H203" s="95" t="s">
        <v>1050</v>
      </c>
      <c r="I203" s="111"/>
      <c r="J203" s="120">
        <v>45587</v>
      </c>
      <c r="K203" s="120">
        <v>45951</v>
      </c>
      <c r="L203" s="143" t="s">
        <v>1903</v>
      </c>
      <c r="M203" s="164" t="s">
        <v>181</v>
      </c>
      <c r="N203" s="36" t="s">
        <v>35</v>
      </c>
      <c r="O203" s="63" t="s">
        <v>1905</v>
      </c>
      <c r="P203" s="60"/>
      <c r="Q203" s="188"/>
      <c r="R203" s="36"/>
      <c r="S203" s="36" t="s">
        <v>34</v>
      </c>
      <c r="T203" s="204" t="s">
        <v>1909</v>
      </c>
      <c r="U203" s="218" t="s">
        <v>1846</v>
      </c>
      <c r="V203" s="239"/>
    </row>
    <row r="204" spans="1:22" s="15" customFormat="1" ht="63.75" customHeight="1">
      <c r="A204" s="26">
        <v>8</v>
      </c>
      <c r="B204" s="33">
        <v>201</v>
      </c>
      <c r="C204" s="47" t="s">
        <v>1653</v>
      </c>
      <c r="D204" s="60" t="s">
        <v>1554</v>
      </c>
      <c r="E204" s="60" t="s">
        <v>367</v>
      </c>
      <c r="F204" s="60" t="s">
        <v>1555</v>
      </c>
      <c r="G204" s="60" t="s">
        <v>84</v>
      </c>
      <c r="H204" s="95" t="s">
        <v>368</v>
      </c>
      <c r="I204" s="60"/>
      <c r="J204" s="120">
        <v>45587</v>
      </c>
      <c r="K204" s="120">
        <v>45951</v>
      </c>
      <c r="L204" s="143" t="s">
        <v>1216</v>
      </c>
      <c r="M204" s="161" t="s">
        <v>784</v>
      </c>
      <c r="N204" s="36" t="s">
        <v>35</v>
      </c>
      <c r="O204" s="63" t="s">
        <v>560</v>
      </c>
      <c r="P204" s="60" t="s">
        <v>959</v>
      </c>
      <c r="Q204" s="60"/>
      <c r="R204" s="60"/>
      <c r="S204" s="36" t="s">
        <v>18</v>
      </c>
      <c r="T204" s="63" t="s">
        <v>1910</v>
      </c>
      <c r="U204" s="217" t="s">
        <v>1168</v>
      </c>
      <c r="V204" s="235"/>
    </row>
    <row r="205" spans="1:22" s="15" customFormat="1" ht="63.75" customHeight="1">
      <c r="A205" s="26">
        <v>8</v>
      </c>
      <c r="B205" s="33">
        <v>202</v>
      </c>
      <c r="C205" s="47" t="s">
        <v>1916</v>
      </c>
      <c r="D205" s="60" t="s">
        <v>1554</v>
      </c>
      <c r="E205" s="60" t="s">
        <v>367</v>
      </c>
      <c r="F205" s="60" t="s">
        <v>1555</v>
      </c>
      <c r="G205" s="60" t="s">
        <v>84</v>
      </c>
      <c r="H205" s="95" t="s">
        <v>368</v>
      </c>
      <c r="I205" s="108"/>
      <c r="J205" s="120">
        <v>45587</v>
      </c>
      <c r="K205" s="120">
        <v>45951</v>
      </c>
      <c r="L205" s="144" t="s">
        <v>1924</v>
      </c>
      <c r="M205" s="161" t="s">
        <v>784</v>
      </c>
      <c r="N205" s="36" t="s">
        <v>35</v>
      </c>
      <c r="O205" s="63" t="s">
        <v>1917</v>
      </c>
      <c r="P205" s="60" t="s">
        <v>959</v>
      </c>
      <c r="Q205" s="63"/>
      <c r="R205" s="36"/>
      <c r="S205" s="36" t="s">
        <v>18</v>
      </c>
      <c r="T205" s="63" t="s">
        <v>1918</v>
      </c>
      <c r="U205" s="217" t="s">
        <v>1925</v>
      </c>
      <c r="V205" s="235"/>
    </row>
    <row r="206" spans="1:22" s="16" customFormat="1" ht="63.75" customHeight="1">
      <c r="A206" s="26">
        <v>11</v>
      </c>
      <c r="B206" s="33">
        <v>203</v>
      </c>
      <c r="C206" s="47" t="s">
        <v>170</v>
      </c>
      <c r="D206" s="60" t="s">
        <v>1907</v>
      </c>
      <c r="E206" s="56" t="s">
        <v>252</v>
      </c>
      <c r="F206" s="56" t="s">
        <v>1908</v>
      </c>
      <c r="G206" s="63" t="s">
        <v>420</v>
      </c>
      <c r="H206" s="95" t="s">
        <v>674</v>
      </c>
      <c r="I206" s="111"/>
      <c r="J206" s="120">
        <v>45596</v>
      </c>
      <c r="K206" s="120">
        <v>45960</v>
      </c>
      <c r="L206" s="143" t="s">
        <v>1938</v>
      </c>
      <c r="M206" s="164" t="s">
        <v>181</v>
      </c>
      <c r="N206" s="36" t="s">
        <v>35</v>
      </c>
      <c r="O206" s="63" t="s">
        <v>916</v>
      </c>
      <c r="P206" s="60" t="s">
        <v>579</v>
      </c>
      <c r="Q206" s="188" t="s">
        <v>579</v>
      </c>
      <c r="R206" s="36" t="s">
        <v>579</v>
      </c>
      <c r="S206" s="36" t="s">
        <v>34</v>
      </c>
      <c r="T206" s="205" t="s">
        <v>1258</v>
      </c>
      <c r="U206" s="217" t="s">
        <v>1566</v>
      </c>
      <c r="V206" s="237"/>
    </row>
    <row r="207" spans="1:22" s="15" customFormat="1" ht="63.75" customHeight="1">
      <c r="A207" s="26">
        <v>6</v>
      </c>
      <c r="B207" s="33">
        <v>204</v>
      </c>
      <c r="C207" s="47" t="s">
        <v>1935</v>
      </c>
      <c r="D207" s="60" t="s">
        <v>1042</v>
      </c>
      <c r="E207" s="56" t="s">
        <v>252</v>
      </c>
      <c r="F207" s="56" t="s">
        <v>724</v>
      </c>
      <c r="G207" s="63" t="s">
        <v>1744</v>
      </c>
      <c r="H207" s="95" t="s">
        <v>21</v>
      </c>
      <c r="I207" s="111"/>
      <c r="J207" s="120">
        <v>45680</v>
      </c>
      <c r="K207" s="120">
        <v>46044</v>
      </c>
      <c r="L207" s="143" t="s">
        <v>1832</v>
      </c>
      <c r="M207" s="164" t="s">
        <v>181</v>
      </c>
      <c r="N207" s="36" t="s">
        <v>35</v>
      </c>
      <c r="O207" s="63" t="s">
        <v>1287</v>
      </c>
      <c r="P207" s="60"/>
      <c r="Q207" s="188"/>
      <c r="R207" s="36"/>
      <c r="S207" s="36" t="s">
        <v>34</v>
      </c>
      <c r="T207" s="205" t="s">
        <v>1936</v>
      </c>
      <c r="U207" s="217" t="s">
        <v>739</v>
      </c>
      <c r="V207" s="235"/>
    </row>
    <row r="208" spans="1:22" s="11" customFormat="1" ht="63.75" customHeight="1">
      <c r="A208" s="29">
        <v>21</v>
      </c>
      <c r="B208" s="40">
        <v>205</v>
      </c>
      <c r="C208" s="51" t="s">
        <v>1942</v>
      </c>
      <c r="D208" s="69" t="s">
        <v>480</v>
      </c>
      <c r="E208" s="78" t="s">
        <v>657</v>
      </c>
      <c r="F208" s="78" t="s">
        <v>1234</v>
      </c>
      <c r="G208" s="69" t="s">
        <v>1707</v>
      </c>
      <c r="H208" s="104" t="s">
        <v>595</v>
      </c>
      <c r="I208" s="78"/>
      <c r="J208" s="126">
        <v>45754</v>
      </c>
      <c r="K208" s="126">
        <v>46118</v>
      </c>
      <c r="L208" s="152" t="s">
        <v>1904</v>
      </c>
      <c r="M208" s="167" t="s">
        <v>1659</v>
      </c>
      <c r="N208" s="40" t="s">
        <v>35</v>
      </c>
      <c r="O208" s="69" t="s">
        <v>1751</v>
      </c>
      <c r="P208" s="69" t="s">
        <v>371</v>
      </c>
      <c r="Q208" s="78" t="s">
        <v>48</v>
      </c>
      <c r="R208" s="78" t="s">
        <v>48</v>
      </c>
      <c r="S208" s="196" t="s">
        <v>1943</v>
      </c>
      <c r="T208" s="78" t="s">
        <v>1569</v>
      </c>
      <c r="U208" s="231" t="s">
        <v>1595</v>
      </c>
      <c r="V208" s="240"/>
    </row>
    <row r="209" spans="1:22" s="11" customFormat="1" ht="63.75" customHeight="1">
      <c r="A209" s="29">
        <v>59</v>
      </c>
      <c r="B209" s="40">
        <v>206</v>
      </c>
      <c r="C209" s="51" t="s">
        <v>1948</v>
      </c>
      <c r="D209" s="69" t="s">
        <v>968</v>
      </c>
      <c r="E209" s="78" t="s">
        <v>258</v>
      </c>
      <c r="F209" s="78" t="s">
        <v>1441</v>
      </c>
      <c r="G209" s="69" t="s">
        <v>1949</v>
      </c>
      <c r="H209" s="104" t="s">
        <v>603</v>
      </c>
      <c r="I209" s="114" t="s">
        <v>1950</v>
      </c>
      <c r="J209" s="126">
        <v>45807</v>
      </c>
      <c r="K209" s="126">
        <v>46171</v>
      </c>
      <c r="L209" s="153" t="s">
        <v>1951</v>
      </c>
      <c r="M209" s="167" t="s">
        <v>181</v>
      </c>
      <c r="N209" s="40" t="s">
        <v>1269</v>
      </c>
      <c r="O209" s="69" t="s">
        <v>446</v>
      </c>
      <c r="P209" s="69" t="s">
        <v>234</v>
      </c>
      <c r="Q209" s="78"/>
      <c r="R209" s="78"/>
      <c r="S209" s="42" t="s">
        <v>18</v>
      </c>
      <c r="T209" s="78" t="s">
        <v>952</v>
      </c>
      <c r="U209" s="231" t="s">
        <v>1033</v>
      </c>
      <c r="V209" s="240"/>
    </row>
    <row r="210" spans="1:22" s="11" customFormat="1" ht="63.75" customHeight="1">
      <c r="A210" s="29">
        <v>8</v>
      </c>
      <c r="B210" s="40">
        <v>207</v>
      </c>
      <c r="C210" s="51" t="s">
        <v>1952</v>
      </c>
      <c r="D210" s="69" t="s">
        <v>1954</v>
      </c>
      <c r="E210" s="78" t="s">
        <v>367</v>
      </c>
      <c r="F210" s="78" t="s">
        <v>1040</v>
      </c>
      <c r="G210" s="69" t="s">
        <v>1955</v>
      </c>
      <c r="H210" s="104" t="s">
        <v>368</v>
      </c>
      <c r="I210" s="114"/>
      <c r="J210" s="126">
        <v>45818</v>
      </c>
      <c r="K210" s="126">
        <v>46182</v>
      </c>
      <c r="L210" s="152" t="s">
        <v>877</v>
      </c>
      <c r="M210" s="167" t="s">
        <v>181</v>
      </c>
      <c r="N210" s="40" t="s">
        <v>1269</v>
      </c>
      <c r="O210" s="69" t="s">
        <v>1962</v>
      </c>
      <c r="P210" s="69" t="s">
        <v>959</v>
      </c>
      <c r="Q210" s="78"/>
      <c r="R210" s="78"/>
      <c r="S210" s="42" t="s">
        <v>18</v>
      </c>
      <c r="T210" s="78" t="s">
        <v>243</v>
      </c>
      <c r="U210" s="231" t="s">
        <v>1965</v>
      </c>
      <c r="V210" s="240"/>
    </row>
    <row r="211" spans="1:22" s="11" customFormat="1" ht="63.75" customHeight="1">
      <c r="A211" s="29">
        <v>8</v>
      </c>
      <c r="B211" s="40">
        <v>208</v>
      </c>
      <c r="C211" s="51" t="s">
        <v>1236</v>
      </c>
      <c r="D211" s="69" t="s">
        <v>1954</v>
      </c>
      <c r="E211" s="78" t="s">
        <v>367</v>
      </c>
      <c r="F211" s="78" t="s">
        <v>1040</v>
      </c>
      <c r="G211" s="69" t="s">
        <v>1955</v>
      </c>
      <c r="H211" s="104" t="s">
        <v>368</v>
      </c>
      <c r="I211" s="114"/>
      <c r="J211" s="126">
        <v>45818</v>
      </c>
      <c r="K211" s="126">
        <v>46182</v>
      </c>
      <c r="L211" s="152" t="s">
        <v>58</v>
      </c>
      <c r="M211" s="167" t="s">
        <v>181</v>
      </c>
      <c r="N211" s="40" t="s">
        <v>1956</v>
      </c>
      <c r="O211" s="69" t="s">
        <v>1957</v>
      </c>
      <c r="P211" s="69" t="s">
        <v>959</v>
      </c>
      <c r="Q211" s="78"/>
      <c r="R211" s="78"/>
      <c r="S211" s="42" t="s">
        <v>18</v>
      </c>
      <c r="T211" s="78" t="s">
        <v>1958</v>
      </c>
      <c r="U211" s="232" t="s">
        <v>992</v>
      </c>
      <c r="V211" s="240"/>
    </row>
    <row r="212" spans="1:22" s="11" customFormat="1" ht="63.75" customHeight="1">
      <c r="A212" s="29">
        <v>8</v>
      </c>
      <c r="B212" s="40">
        <v>209</v>
      </c>
      <c r="C212" s="51" t="s">
        <v>1960</v>
      </c>
      <c r="D212" s="69" t="s">
        <v>1954</v>
      </c>
      <c r="E212" s="78" t="s">
        <v>367</v>
      </c>
      <c r="F212" s="78" t="s">
        <v>1040</v>
      </c>
      <c r="G212" s="69" t="s">
        <v>1955</v>
      </c>
      <c r="H212" s="104" t="s">
        <v>368</v>
      </c>
      <c r="I212" s="114"/>
      <c r="J212" s="126">
        <v>45818</v>
      </c>
      <c r="K212" s="126">
        <v>46182</v>
      </c>
      <c r="L212" s="152" t="s">
        <v>1216</v>
      </c>
      <c r="M212" s="167" t="s">
        <v>181</v>
      </c>
      <c r="N212" s="40" t="s">
        <v>35</v>
      </c>
      <c r="O212" s="69" t="s">
        <v>1957</v>
      </c>
      <c r="P212" s="69" t="s">
        <v>959</v>
      </c>
      <c r="Q212" s="78"/>
      <c r="R212" s="78"/>
      <c r="S212" s="42" t="s">
        <v>18</v>
      </c>
      <c r="T212" s="78" t="s">
        <v>1959</v>
      </c>
      <c r="U212" s="231" t="s">
        <v>1708</v>
      </c>
      <c r="V212" s="240"/>
    </row>
    <row r="213" spans="1:22" s="11" customFormat="1" ht="63.75" customHeight="1">
      <c r="A213" s="29">
        <v>8</v>
      </c>
      <c r="B213" s="40">
        <v>210</v>
      </c>
      <c r="C213" s="51" t="s">
        <v>1761</v>
      </c>
      <c r="D213" s="69" t="s">
        <v>1954</v>
      </c>
      <c r="E213" s="78" t="s">
        <v>367</v>
      </c>
      <c r="F213" s="78" t="s">
        <v>1040</v>
      </c>
      <c r="G213" s="69" t="s">
        <v>1955</v>
      </c>
      <c r="H213" s="104" t="s">
        <v>368</v>
      </c>
      <c r="I213" s="114"/>
      <c r="J213" s="126">
        <v>45818</v>
      </c>
      <c r="K213" s="126">
        <v>46182</v>
      </c>
      <c r="L213" s="152" t="s">
        <v>1924</v>
      </c>
      <c r="M213" s="167" t="s">
        <v>181</v>
      </c>
      <c r="N213" s="40" t="s">
        <v>35</v>
      </c>
      <c r="O213" s="69" t="s">
        <v>1957</v>
      </c>
      <c r="P213" s="69" t="s">
        <v>959</v>
      </c>
      <c r="Q213" s="78"/>
      <c r="R213" s="78"/>
      <c r="S213" s="42" t="s">
        <v>18</v>
      </c>
      <c r="T213" s="78" t="s">
        <v>1053</v>
      </c>
      <c r="U213" s="232" t="s">
        <v>249</v>
      </c>
      <c r="V213" s="240"/>
    </row>
    <row r="214" spans="1:22" s="11" customFormat="1" ht="63.75" customHeight="1">
      <c r="A214" s="29">
        <v>8</v>
      </c>
      <c r="B214" s="40">
        <v>211</v>
      </c>
      <c r="C214" s="51" t="s">
        <v>1961</v>
      </c>
      <c r="D214" s="69" t="s">
        <v>1954</v>
      </c>
      <c r="E214" s="78" t="s">
        <v>367</v>
      </c>
      <c r="F214" s="78" t="s">
        <v>1040</v>
      </c>
      <c r="G214" s="69" t="s">
        <v>1955</v>
      </c>
      <c r="H214" s="104" t="s">
        <v>368</v>
      </c>
      <c r="I214" s="114"/>
      <c r="J214" s="126">
        <v>45818</v>
      </c>
      <c r="K214" s="126">
        <v>46182</v>
      </c>
      <c r="L214" s="152" t="s">
        <v>1826</v>
      </c>
      <c r="M214" s="167" t="s">
        <v>181</v>
      </c>
      <c r="N214" s="40" t="s">
        <v>35</v>
      </c>
      <c r="O214" s="69" t="s">
        <v>1957</v>
      </c>
      <c r="P214" s="69" t="s">
        <v>959</v>
      </c>
      <c r="Q214" s="78"/>
      <c r="R214" s="78"/>
      <c r="S214" s="42" t="s">
        <v>34</v>
      </c>
      <c r="T214" s="78" t="s">
        <v>1195</v>
      </c>
      <c r="U214" s="231" t="s">
        <v>1323</v>
      </c>
      <c r="V214" s="240"/>
    </row>
    <row r="215" spans="1:22" s="11" customFormat="1" ht="63.75" customHeight="1">
      <c r="A215" s="27"/>
      <c r="B215" s="42">
        <v>212</v>
      </c>
      <c r="C215" s="49" t="s">
        <v>1847</v>
      </c>
      <c r="D215" s="67" t="s">
        <v>1164</v>
      </c>
      <c r="E215" s="67" t="s">
        <v>250</v>
      </c>
      <c r="F215" s="67" t="s">
        <v>1165</v>
      </c>
      <c r="G215" s="67" t="s">
        <v>1533</v>
      </c>
      <c r="H215" s="102" t="s">
        <v>438</v>
      </c>
      <c r="I215" s="67"/>
      <c r="J215" s="124">
        <v>45833</v>
      </c>
      <c r="K215" s="124">
        <v>46197</v>
      </c>
      <c r="L215" s="154" t="s">
        <v>1970</v>
      </c>
      <c r="M215" s="168" t="s">
        <v>181</v>
      </c>
      <c r="N215" s="42" t="s">
        <v>35</v>
      </c>
      <c r="O215" s="178" t="s">
        <v>1971</v>
      </c>
      <c r="P215" s="186" t="s">
        <v>940</v>
      </c>
      <c r="Q215" s="67"/>
      <c r="R215" s="67"/>
      <c r="S215" s="42" t="s">
        <v>18</v>
      </c>
      <c r="T215" s="86" t="s">
        <v>1893</v>
      </c>
      <c r="U215" s="228" t="s">
        <v>1975</v>
      </c>
      <c r="V215" s="237"/>
    </row>
    <row r="216" spans="1:22" s="11" customFormat="1" ht="63.75" customHeight="1">
      <c r="A216" s="27"/>
      <c r="B216" s="42">
        <v>213</v>
      </c>
      <c r="C216" s="49" t="s">
        <v>91</v>
      </c>
      <c r="D216" s="67" t="s">
        <v>1164</v>
      </c>
      <c r="E216" s="67" t="s">
        <v>250</v>
      </c>
      <c r="F216" s="67" t="s">
        <v>1165</v>
      </c>
      <c r="G216" s="67" t="s">
        <v>1533</v>
      </c>
      <c r="H216" s="102" t="s">
        <v>438</v>
      </c>
      <c r="I216" s="67"/>
      <c r="J216" s="124">
        <v>45833</v>
      </c>
      <c r="K216" s="124">
        <v>46197</v>
      </c>
      <c r="L216" s="150" t="s">
        <v>457</v>
      </c>
      <c r="M216" s="168" t="s">
        <v>181</v>
      </c>
      <c r="N216" s="42" t="s">
        <v>35</v>
      </c>
      <c r="O216" s="178" t="s">
        <v>1972</v>
      </c>
      <c r="P216" s="186" t="s">
        <v>940</v>
      </c>
      <c r="Q216" s="67"/>
      <c r="R216" s="67"/>
      <c r="S216" s="42" t="s">
        <v>34</v>
      </c>
      <c r="T216" s="86" t="s">
        <v>1188</v>
      </c>
      <c r="U216" s="228" t="s">
        <v>1974</v>
      </c>
      <c r="V216" s="237"/>
    </row>
    <row r="217" spans="1:22" s="11" customFormat="1" ht="63.75" customHeight="1">
      <c r="A217" s="27"/>
      <c r="B217" s="42">
        <v>214</v>
      </c>
      <c r="C217" s="49" t="s">
        <v>1967</v>
      </c>
      <c r="D217" s="67" t="s">
        <v>1164</v>
      </c>
      <c r="E217" s="67" t="s">
        <v>250</v>
      </c>
      <c r="F217" s="67" t="s">
        <v>1165</v>
      </c>
      <c r="G217" s="67" t="s">
        <v>1533</v>
      </c>
      <c r="H217" s="102" t="s">
        <v>438</v>
      </c>
      <c r="I217" s="67"/>
      <c r="J217" s="124">
        <v>45833</v>
      </c>
      <c r="K217" s="124">
        <v>46197</v>
      </c>
      <c r="L217" s="150" t="s">
        <v>1688</v>
      </c>
      <c r="M217" s="168" t="s">
        <v>181</v>
      </c>
      <c r="N217" s="42" t="s">
        <v>35</v>
      </c>
      <c r="O217" s="178" t="s">
        <v>970</v>
      </c>
      <c r="P217" s="186" t="s">
        <v>940</v>
      </c>
      <c r="Q217" s="67"/>
      <c r="R217" s="67"/>
      <c r="S217" s="42" t="s">
        <v>34</v>
      </c>
      <c r="T217" s="86" t="s">
        <v>685</v>
      </c>
      <c r="U217" s="228" t="s">
        <v>1973</v>
      </c>
      <c r="V217" s="237"/>
    </row>
    <row r="218" spans="1:22" s="11" customFormat="1" ht="63.75" customHeight="1">
      <c r="A218" s="27"/>
      <c r="B218" s="42">
        <v>215</v>
      </c>
      <c r="C218" s="49" t="s">
        <v>1968</v>
      </c>
      <c r="D218" s="67" t="s">
        <v>1164</v>
      </c>
      <c r="E218" s="67" t="s">
        <v>250</v>
      </c>
      <c r="F218" s="67" t="s">
        <v>1165</v>
      </c>
      <c r="G218" s="67" t="s">
        <v>1533</v>
      </c>
      <c r="H218" s="102" t="s">
        <v>438</v>
      </c>
      <c r="I218" s="67"/>
      <c r="J218" s="124">
        <v>45833</v>
      </c>
      <c r="K218" s="124">
        <v>46197</v>
      </c>
      <c r="L218" s="150" t="s">
        <v>957</v>
      </c>
      <c r="M218" s="168" t="s">
        <v>181</v>
      </c>
      <c r="N218" s="42" t="s">
        <v>35</v>
      </c>
      <c r="O218" s="178" t="s">
        <v>1272</v>
      </c>
      <c r="P218" s="186" t="s">
        <v>940</v>
      </c>
      <c r="Q218" s="67"/>
      <c r="R218" s="67"/>
      <c r="S218" s="42" t="s">
        <v>34</v>
      </c>
      <c r="T218" s="86" t="s">
        <v>1188</v>
      </c>
      <c r="U218" s="228" t="s">
        <v>1199</v>
      </c>
      <c r="V218" s="237"/>
    </row>
    <row r="219" spans="1:22" s="11" customFormat="1" ht="63.75" customHeight="1">
      <c r="A219" s="27"/>
      <c r="B219" s="42">
        <v>216</v>
      </c>
      <c r="C219" s="49" t="s">
        <v>1969</v>
      </c>
      <c r="D219" s="67" t="s">
        <v>1164</v>
      </c>
      <c r="E219" s="67" t="s">
        <v>250</v>
      </c>
      <c r="F219" s="67" t="s">
        <v>1165</v>
      </c>
      <c r="G219" s="67" t="s">
        <v>1533</v>
      </c>
      <c r="H219" s="102" t="s">
        <v>438</v>
      </c>
      <c r="I219" s="67"/>
      <c r="J219" s="124">
        <v>45833</v>
      </c>
      <c r="K219" s="124">
        <v>46197</v>
      </c>
      <c r="L219" s="150" t="s">
        <v>1694</v>
      </c>
      <c r="M219" s="168" t="s">
        <v>181</v>
      </c>
      <c r="N219" s="42" t="s">
        <v>35</v>
      </c>
      <c r="O219" s="86" t="s">
        <v>1176</v>
      </c>
      <c r="P219" s="186" t="s">
        <v>959</v>
      </c>
      <c r="Q219" s="67"/>
      <c r="R219" s="67"/>
      <c r="S219" s="42" t="s">
        <v>34</v>
      </c>
      <c r="T219" s="86" t="s">
        <v>1686</v>
      </c>
      <c r="U219" s="228" t="s">
        <v>1696</v>
      </c>
      <c r="V219" s="237"/>
    </row>
    <row r="220" spans="1:22" s="16" customFormat="1" ht="63.75" customHeight="1">
      <c r="A220" s="27"/>
      <c r="B220" s="41">
        <v>217</v>
      </c>
      <c r="C220" s="50" t="s">
        <v>1976</v>
      </c>
      <c r="D220" s="68" t="s">
        <v>1880</v>
      </c>
      <c r="E220" s="79" t="s">
        <v>1878</v>
      </c>
      <c r="F220" s="79" t="s">
        <v>1070</v>
      </c>
      <c r="G220" s="87" t="s">
        <v>1229</v>
      </c>
      <c r="H220" s="103" t="s">
        <v>1804</v>
      </c>
      <c r="I220" s="113"/>
      <c r="J220" s="125">
        <v>45835</v>
      </c>
      <c r="K220" s="125">
        <v>46199</v>
      </c>
      <c r="L220" s="155" t="s">
        <v>1113</v>
      </c>
      <c r="M220" s="166" t="s">
        <v>181</v>
      </c>
      <c r="N220" s="171" t="s">
        <v>1977</v>
      </c>
      <c r="O220" s="87" t="s">
        <v>1865</v>
      </c>
      <c r="P220" s="185" t="s">
        <v>1274</v>
      </c>
      <c r="Q220" s="189" t="s">
        <v>1728</v>
      </c>
      <c r="R220" s="190" t="s">
        <v>1891</v>
      </c>
      <c r="S220" s="171" t="s">
        <v>34</v>
      </c>
      <c r="T220" s="203" t="s">
        <v>1877</v>
      </c>
      <c r="U220" s="229" t="s">
        <v>1887</v>
      </c>
      <c r="V220" s="241"/>
    </row>
    <row r="221" spans="1:22" s="16" customFormat="1" ht="63.75" customHeight="1">
      <c r="A221" s="27"/>
      <c r="B221" s="40">
        <v>218</v>
      </c>
      <c r="C221" s="49" t="s">
        <v>332</v>
      </c>
      <c r="D221" s="67" t="s">
        <v>1983</v>
      </c>
      <c r="E221" s="78" t="s">
        <v>1978</v>
      </c>
      <c r="F221" s="78" t="s">
        <v>1937</v>
      </c>
      <c r="G221" s="86" t="s">
        <v>1264</v>
      </c>
      <c r="H221" s="102" t="s">
        <v>1163</v>
      </c>
      <c r="I221" s="112" t="s">
        <v>1695</v>
      </c>
      <c r="J221" s="124">
        <v>45841</v>
      </c>
      <c r="K221" s="124">
        <v>46205</v>
      </c>
      <c r="L221" s="156" t="s">
        <v>305</v>
      </c>
      <c r="M221" s="165" t="s">
        <v>1985</v>
      </c>
      <c r="N221" s="42" t="s">
        <v>1977</v>
      </c>
      <c r="O221" s="178" t="s">
        <v>1986</v>
      </c>
      <c r="P221" s="187" t="s">
        <v>1984</v>
      </c>
      <c r="Q221" s="178" t="s">
        <v>592</v>
      </c>
      <c r="R221" s="191"/>
      <c r="S221" s="42" t="s">
        <v>34</v>
      </c>
      <c r="T221" s="202" t="s">
        <v>290</v>
      </c>
      <c r="U221" s="228" t="s">
        <v>585</v>
      </c>
      <c r="V221" s="237"/>
    </row>
    <row r="222" spans="1:22" s="16" customFormat="1" ht="63.75" customHeight="1">
      <c r="A222" s="27"/>
      <c r="B222" s="40">
        <v>219</v>
      </c>
      <c r="C222" s="49" t="s">
        <v>1982</v>
      </c>
      <c r="D222" s="67" t="s">
        <v>1726</v>
      </c>
      <c r="E222" s="78" t="s">
        <v>235</v>
      </c>
      <c r="F222" s="78" t="s">
        <v>1987</v>
      </c>
      <c r="G222" s="86" t="s">
        <v>1148</v>
      </c>
      <c r="H222" s="102" t="s">
        <v>1436</v>
      </c>
      <c r="I222" s="112"/>
      <c r="J222" s="124">
        <v>45841</v>
      </c>
      <c r="K222" s="124">
        <v>46205</v>
      </c>
      <c r="L222" s="156" t="s">
        <v>1988</v>
      </c>
      <c r="M222" s="168" t="s">
        <v>181</v>
      </c>
      <c r="N222" s="42" t="s">
        <v>35</v>
      </c>
      <c r="O222" s="86" t="s">
        <v>1870</v>
      </c>
      <c r="P222" s="71" t="s">
        <v>579</v>
      </c>
      <c r="Q222" s="178" t="s">
        <v>579</v>
      </c>
      <c r="R222" s="192" t="s">
        <v>579</v>
      </c>
      <c r="S222" s="42" t="s">
        <v>34</v>
      </c>
      <c r="T222" s="202" t="s">
        <v>526</v>
      </c>
      <c r="U222" s="228" t="s">
        <v>1647</v>
      </c>
      <c r="V222" s="237"/>
    </row>
    <row r="223" spans="1:22" s="16" customFormat="1" ht="63.75" customHeight="1">
      <c r="A223" s="27"/>
      <c r="B223" s="40">
        <v>220</v>
      </c>
      <c r="C223" s="49" t="s">
        <v>1989</v>
      </c>
      <c r="D223" s="67" t="s">
        <v>1907</v>
      </c>
      <c r="E223" s="78" t="s">
        <v>252</v>
      </c>
      <c r="F223" s="78" t="s">
        <v>1908</v>
      </c>
      <c r="G223" s="86" t="s">
        <v>420</v>
      </c>
      <c r="H223" s="102" t="s">
        <v>674</v>
      </c>
      <c r="I223" s="112"/>
      <c r="J223" s="124">
        <v>45861</v>
      </c>
      <c r="K223" s="124">
        <v>46225</v>
      </c>
      <c r="L223" s="150" t="s">
        <v>1938</v>
      </c>
      <c r="M223" s="165" t="s">
        <v>181</v>
      </c>
      <c r="N223" s="42" t="s">
        <v>35</v>
      </c>
      <c r="O223" s="86" t="s">
        <v>916</v>
      </c>
      <c r="P223" s="67" t="s">
        <v>579</v>
      </c>
      <c r="Q223" s="178" t="s">
        <v>579</v>
      </c>
      <c r="R223" s="42" t="s">
        <v>579</v>
      </c>
      <c r="S223" s="42" t="s">
        <v>34</v>
      </c>
      <c r="T223" s="206" t="s">
        <v>1598</v>
      </c>
      <c r="U223" s="228" t="s">
        <v>816</v>
      </c>
      <c r="V223" s="237"/>
    </row>
    <row r="224" spans="1:22" s="16" customFormat="1" ht="63.75" customHeight="1">
      <c r="A224" s="27"/>
      <c r="B224" s="41">
        <v>221</v>
      </c>
      <c r="C224" s="50" t="s">
        <v>32</v>
      </c>
      <c r="D224" s="70" t="s">
        <v>1588</v>
      </c>
      <c r="E224" s="79" t="s">
        <v>252</v>
      </c>
      <c r="F224" s="79" t="s">
        <v>1990</v>
      </c>
      <c r="G224" s="87" t="s">
        <v>936</v>
      </c>
      <c r="H224" s="103" t="s">
        <v>1283</v>
      </c>
      <c r="I224" s="113"/>
      <c r="J224" s="125">
        <v>45868</v>
      </c>
      <c r="K224" s="125">
        <v>46232</v>
      </c>
      <c r="L224" s="151" t="s">
        <v>569</v>
      </c>
      <c r="M224" s="169" t="s">
        <v>1993</v>
      </c>
      <c r="N224" s="171" t="s">
        <v>1977</v>
      </c>
      <c r="O224" s="87" t="s">
        <v>1994</v>
      </c>
      <c r="P224" s="68" t="s">
        <v>579</v>
      </c>
      <c r="Q224" s="189" t="s">
        <v>579</v>
      </c>
      <c r="R224" s="171" t="s">
        <v>579</v>
      </c>
      <c r="S224" s="171" t="s">
        <v>34</v>
      </c>
      <c r="T224" s="207" t="s">
        <v>192</v>
      </c>
      <c r="U224" s="229" t="s">
        <v>395</v>
      </c>
      <c r="V224" s="237"/>
    </row>
    <row r="225" spans="1:22" s="16" customFormat="1" ht="63.75" customHeight="1">
      <c r="A225" s="27"/>
      <c r="B225" s="41">
        <v>222</v>
      </c>
      <c r="C225" s="50" t="s">
        <v>1127</v>
      </c>
      <c r="D225" s="70" t="s">
        <v>696</v>
      </c>
      <c r="E225" s="79" t="s">
        <v>252</v>
      </c>
      <c r="F225" s="79" t="s">
        <v>1997</v>
      </c>
      <c r="G225" s="87" t="s">
        <v>1862</v>
      </c>
      <c r="H225" s="103" t="s">
        <v>1524</v>
      </c>
      <c r="I225" s="113"/>
      <c r="J225" s="125">
        <v>46050</v>
      </c>
      <c r="K225" s="125">
        <v>46414</v>
      </c>
      <c r="L225" s="151" t="s">
        <v>358</v>
      </c>
      <c r="M225" s="169" t="s">
        <v>181</v>
      </c>
      <c r="N225" s="171" t="s">
        <v>1977</v>
      </c>
      <c r="O225" s="87" t="s">
        <v>1998</v>
      </c>
      <c r="P225" s="68" t="s">
        <v>579</v>
      </c>
      <c r="Q225" s="189" t="s">
        <v>579</v>
      </c>
      <c r="R225" s="171" t="s">
        <v>579</v>
      </c>
      <c r="S225" s="171" t="s">
        <v>18</v>
      </c>
      <c r="T225" s="207" t="s">
        <v>1214</v>
      </c>
      <c r="U225" s="229" t="s">
        <v>2000</v>
      </c>
      <c r="V225" s="237"/>
    </row>
    <row r="226" spans="1:22" s="16" customFormat="1" ht="63.75" customHeight="1">
      <c r="A226" s="27"/>
      <c r="B226" s="40">
        <v>223</v>
      </c>
      <c r="C226" s="49" t="s">
        <v>121</v>
      </c>
      <c r="D226" s="71" t="s">
        <v>696</v>
      </c>
      <c r="E226" s="78" t="s">
        <v>252</v>
      </c>
      <c r="F226" s="78" t="s">
        <v>1997</v>
      </c>
      <c r="G226" s="86" t="s">
        <v>1862</v>
      </c>
      <c r="H226" s="102" t="s">
        <v>1524</v>
      </c>
      <c r="I226" s="112"/>
      <c r="J226" s="124">
        <v>46050</v>
      </c>
      <c r="K226" s="124">
        <v>46414</v>
      </c>
      <c r="L226" s="150" t="s">
        <v>1095</v>
      </c>
      <c r="M226" s="170" t="s">
        <v>181</v>
      </c>
      <c r="N226" s="42" t="s">
        <v>1755</v>
      </c>
      <c r="O226" s="86" t="s">
        <v>1999</v>
      </c>
      <c r="P226" s="67" t="s">
        <v>579</v>
      </c>
      <c r="Q226" s="178" t="s">
        <v>579</v>
      </c>
      <c r="R226" s="42" t="s">
        <v>579</v>
      </c>
      <c r="S226" s="42" t="s">
        <v>18</v>
      </c>
      <c r="T226" s="206" t="s">
        <v>1301</v>
      </c>
      <c r="U226" s="228" t="s">
        <v>2000</v>
      </c>
      <c r="V226" s="237"/>
    </row>
    <row r="227" spans="1:22" s="16" customFormat="1" ht="63.75" customHeight="1">
      <c r="A227" s="27"/>
      <c r="B227" s="40">
        <v>224</v>
      </c>
      <c r="C227" s="49" t="s">
        <v>1616</v>
      </c>
      <c r="D227" s="67" t="s">
        <v>1219</v>
      </c>
      <c r="E227" s="78" t="s">
        <v>258</v>
      </c>
      <c r="F227" s="78" t="s">
        <v>494</v>
      </c>
      <c r="G227" s="86" t="s">
        <v>2007</v>
      </c>
      <c r="H227" s="102" t="s">
        <v>1065</v>
      </c>
      <c r="I227" s="112"/>
      <c r="J227" s="124">
        <v>46085</v>
      </c>
      <c r="K227" s="124">
        <v>46449</v>
      </c>
      <c r="L227" s="150" t="s">
        <v>1146</v>
      </c>
      <c r="M227" s="165" t="s">
        <v>181</v>
      </c>
      <c r="N227" s="42" t="s">
        <v>35</v>
      </c>
      <c r="O227" s="86" t="s">
        <v>699</v>
      </c>
      <c r="P227" s="67" t="s">
        <v>48</v>
      </c>
      <c r="Q227" s="178" t="s">
        <v>48</v>
      </c>
      <c r="R227" s="42" t="s">
        <v>48</v>
      </c>
      <c r="S227" s="42" t="s">
        <v>628</v>
      </c>
      <c r="T227" s="206" t="s">
        <v>2006</v>
      </c>
      <c r="U227" s="228" t="s">
        <v>2011</v>
      </c>
      <c r="V227" s="237"/>
    </row>
    <row r="228" spans="1:22" s="16" customFormat="1" ht="63.75" customHeight="1">
      <c r="A228" s="27"/>
      <c r="B228" s="40">
        <v>225</v>
      </c>
      <c r="C228" s="49" t="s">
        <v>2005</v>
      </c>
      <c r="D228" s="71" t="s">
        <v>2008</v>
      </c>
      <c r="E228" s="78" t="s">
        <v>252</v>
      </c>
      <c r="F228" s="78" t="s">
        <v>2009</v>
      </c>
      <c r="G228" s="86" t="s">
        <v>31</v>
      </c>
      <c r="H228" s="105" t="s">
        <v>1590</v>
      </c>
      <c r="I228" s="112"/>
      <c r="J228" s="124">
        <v>46086</v>
      </c>
      <c r="K228" s="124">
        <v>46450</v>
      </c>
      <c r="L228" s="150" t="s">
        <v>2010</v>
      </c>
      <c r="M228" s="165" t="s">
        <v>181</v>
      </c>
      <c r="N228" s="42" t="s">
        <v>35</v>
      </c>
      <c r="O228" s="86" t="s">
        <v>1778</v>
      </c>
      <c r="P228" s="67" t="s">
        <v>48</v>
      </c>
      <c r="Q228" s="178" t="s">
        <v>48</v>
      </c>
      <c r="R228" s="42" t="s">
        <v>48</v>
      </c>
      <c r="S228" s="42" t="s">
        <v>18</v>
      </c>
      <c r="T228" s="206" t="s">
        <v>1753</v>
      </c>
      <c r="U228" s="228" t="s">
        <v>554</v>
      </c>
      <c r="V228" s="237"/>
    </row>
    <row r="229" spans="1:22" ht="63.75" customHeight="1"/>
    <row r="230" spans="1:22" ht="63.75" customHeight="1"/>
    <row r="231" spans="1:22" ht="63.75" customHeight="1"/>
    <row r="232" spans="1:22" ht="63.75" customHeight="1"/>
    <row r="233" spans="1:22" ht="63.75" customHeight="1"/>
    <row r="234" spans="1:22" ht="63.75" customHeight="1"/>
    <row r="235" spans="1:22" ht="63.75" customHeight="1"/>
    <row r="236" spans="1:22" ht="63.75" customHeight="1"/>
    <row r="237" spans="1:22" ht="63.75" customHeight="1"/>
    <row r="238" spans="1:22" ht="63.75" customHeight="1"/>
    <row r="239" spans="1:22" ht="63.75" customHeight="1"/>
    <row r="240" spans="1:22" ht="63.75" customHeight="1"/>
    <row r="241" ht="63.75" customHeight="1"/>
    <row r="242" ht="63.75" customHeight="1"/>
    <row r="243" ht="63.75" customHeight="1"/>
    <row r="244" ht="63.75" customHeight="1"/>
    <row r="245" ht="63.75" customHeight="1"/>
    <row r="246" ht="63.75" customHeight="1"/>
    <row r="247" ht="63.75" customHeight="1"/>
    <row r="248" ht="63.75" customHeight="1"/>
    <row r="249" ht="63.75" customHeight="1"/>
    <row r="250" ht="63.75" customHeight="1"/>
    <row r="251" ht="63.75" customHeight="1"/>
    <row r="252" ht="63.75" customHeight="1"/>
    <row r="253" ht="63.75" customHeight="1"/>
    <row r="254" ht="63.75" customHeight="1"/>
    <row r="255" ht="63.75" customHeight="1"/>
    <row r="256" ht="63.75" customHeight="1"/>
    <row r="257" ht="63.75" customHeight="1"/>
    <row r="258" ht="63.75" customHeight="1"/>
    <row r="259" ht="63.75" customHeight="1"/>
    <row r="260" ht="63.75" customHeight="1"/>
    <row r="261" ht="63.75" customHeight="1"/>
    <row r="262" ht="63.75" customHeight="1"/>
    <row r="263" ht="63.75" customHeight="1"/>
    <row r="264" ht="63.75" customHeight="1"/>
    <row r="265" ht="63.75" customHeight="1"/>
    <row r="266" ht="63.75" customHeight="1"/>
    <row r="267" ht="63.75" customHeight="1"/>
    <row r="268" ht="63.75" customHeight="1"/>
    <row r="269" ht="63.75" customHeight="1"/>
    <row r="270" ht="63.75" customHeight="1"/>
    <row r="271" ht="63.75" customHeight="1"/>
    <row r="272" ht="63.75" customHeight="1"/>
    <row r="273" ht="63.75" customHeight="1"/>
    <row r="274" ht="63.75" customHeight="1"/>
    <row r="275" ht="63.75" customHeight="1"/>
    <row r="276" ht="63.75" customHeight="1"/>
  </sheetData>
  <mergeCells count="14">
    <mergeCell ref="D3:I3"/>
    <mergeCell ref="P3:R3"/>
    <mergeCell ref="S3:T3"/>
    <mergeCell ref="A3:A4"/>
    <mergeCell ref="B3:B4"/>
    <mergeCell ref="C3:C4"/>
    <mergeCell ref="J3:J4"/>
    <mergeCell ref="K3:K4"/>
    <mergeCell ref="L3:L4"/>
    <mergeCell ref="M3:M4"/>
    <mergeCell ref="N3:N4"/>
    <mergeCell ref="O3:O4"/>
    <mergeCell ref="U3:U4"/>
    <mergeCell ref="V3:V4"/>
  </mergeCells>
  <phoneticPr fontId="3"/>
  <conditionalFormatting sqref="V5:V31 V52:V54 V215:V219">
    <cfRule type="expression" dxfId="154" priority="105">
      <formula>$K$5-$K$1&lt;0</formula>
    </cfRule>
  </conditionalFormatting>
  <conditionalFormatting sqref="V32:V51">
    <cfRule type="expression" dxfId="153" priority="104">
      <formula>#REF!-#REF!&lt;0</formula>
    </cfRule>
  </conditionalFormatting>
  <conditionalFormatting sqref="V55">
    <cfRule type="expression" dxfId="152" priority="103">
      <formula>$K$5-$K$1&lt;0</formula>
    </cfRule>
  </conditionalFormatting>
  <conditionalFormatting sqref="V58">
    <cfRule type="expression" dxfId="151" priority="102">
      <formula>$K$5-$K$1&lt;0</formula>
    </cfRule>
  </conditionalFormatting>
  <conditionalFormatting sqref="V72">
    <cfRule type="expression" dxfId="150" priority="101">
      <formula>$K$5-$K$1&lt;0</formula>
    </cfRule>
  </conditionalFormatting>
  <conditionalFormatting sqref="V56">
    <cfRule type="expression" dxfId="149" priority="100">
      <formula>$K$5-$K$1&lt;0</formula>
    </cfRule>
  </conditionalFormatting>
  <conditionalFormatting sqref="V59">
    <cfRule type="expression" dxfId="148" priority="99">
      <formula>$K$5-$K$1&lt;0</formula>
    </cfRule>
  </conditionalFormatting>
  <conditionalFormatting sqref="V57">
    <cfRule type="expression" dxfId="147" priority="98">
      <formula>$K$5-$K$1&lt;0</formula>
    </cfRule>
  </conditionalFormatting>
  <conditionalFormatting sqref="V71">
    <cfRule type="expression" dxfId="146" priority="97">
      <formula>$K$5-$K$1&lt;0</formula>
    </cfRule>
  </conditionalFormatting>
  <conditionalFormatting sqref="V65">
    <cfRule type="expression" dxfId="145" priority="96">
      <formula>$K$5-$K$1&lt;0</formula>
    </cfRule>
  </conditionalFormatting>
  <conditionalFormatting sqref="V63">
    <cfRule type="expression" dxfId="144" priority="94">
      <formula>$K$5-$K$1&lt;0</formula>
    </cfRule>
  </conditionalFormatting>
  <conditionalFormatting sqref="V64">
    <cfRule type="expression" dxfId="143" priority="95">
      <formula>$K$5-$K$1&lt;0</formula>
    </cfRule>
  </conditionalFormatting>
  <conditionalFormatting sqref="V62">
    <cfRule type="expression" dxfId="142" priority="93">
      <formula>$K$5-$K$1&lt;0</formula>
    </cfRule>
  </conditionalFormatting>
  <conditionalFormatting sqref="V60">
    <cfRule type="expression" dxfId="141" priority="92">
      <formula>$K$5-$K$1&lt;0</formula>
    </cfRule>
  </conditionalFormatting>
  <conditionalFormatting sqref="V68">
    <cfRule type="expression" dxfId="140" priority="89">
      <formula>$K$5-$K$1&lt;0</formula>
    </cfRule>
  </conditionalFormatting>
  <conditionalFormatting sqref="V67">
    <cfRule type="expression" dxfId="139" priority="88">
      <formula>$K$5-$K$1&lt;0</formula>
    </cfRule>
  </conditionalFormatting>
  <conditionalFormatting sqref="V66">
    <cfRule type="expression" dxfId="138" priority="87">
      <formula>$K$5-$K$1&lt;0</formula>
    </cfRule>
  </conditionalFormatting>
  <conditionalFormatting sqref="V70">
    <cfRule type="expression" dxfId="137" priority="91">
      <formula>$K$5-$K$1&lt;0</formula>
    </cfRule>
  </conditionalFormatting>
  <conditionalFormatting sqref="V69">
    <cfRule type="expression" dxfId="136" priority="90">
      <formula>$K$5-$K$1&lt;0</formula>
    </cfRule>
  </conditionalFormatting>
  <conditionalFormatting sqref="V61">
    <cfRule type="expression" dxfId="135" priority="86">
      <formula>$K$5-$K$1&lt;0</formula>
    </cfRule>
  </conditionalFormatting>
  <conditionalFormatting sqref="V78">
    <cfRule type="expression" dxfId="134" priority="85">
      <formula>$K$5-$K$1&lt;0</formula>
    </cfRule>
  </conditionalFormatting>
  <conditionalFormatting sqref="V76">
    <cfRule type="expression" dxfId="133" priority="84">
      <formula>$K$5-$K$1&lt;0</formula>
    </cfRule>
  </conditionalFormatting>
  <conditionalFormatting sqref="V73">
    <cfRule type="expression" dxfId="132" priority="81">
      <formula>$K$5-$K$1&lt;0</formula>
    </cfRule>
  </conditionalFormatting>
  <conditionalFormatting sqref="V75">
    <cfRule type="expression" dxfId="131" priority="83">
      <formula>$K$5-$K$1&lt;0</formula>
    </cfRule>
  </conditionalFormatting>
  <conditionalFormatting sqref="V74">
    <cfRule type="expression" dxfId="130" priority="82">
      <formula>$K$5-$K$1&lt;0</formula>
    </cfRule>
  </conditionalFormatting>
  <conditionalFormatting sqref="V77">
    <cfRule type="expression" dxfId="129" priority="77">
      <formula>$K$5-$K$1&lt;0</formula>
    </cfRule>
  </conditionalFormatting>
  <conditionalFormatting sqref="V81">
    <cfRule type="expression" dxfId="128" priority="80">
      <formula>$K$5-$K$1&lt;0</formula>
    </cfRule>
  </conditionalFormatting>
  <conditionalFormatting sqref="V87">
    <cfRule type="expression" dxfId="127" priority="67">
      <formula>$K$5-$K$1&lt;0</formula>
    </cfRule>
  </conditionalFormatting>
  <conditionalFormatting sqref="V80">
    <cfRule type="expression" dxfId="126" priority="79">
      <formula>$K$5-$K$1&lt;0</formula>
    </cfRule>
  </conditionalFormatting>
  <conditionalFormatting sqref="V79">
    <cfRule type="expression" dxfId="125" priority="78">
      <formula>$K$5-$K$1&lt;0</formula>
    </cfRule>
  </conditionalFormatting>
  <conditionalFormatting sqref="V86">
    <cfRule type="expression" dxfId="124" priority="76">
      <formula>$K$5-$K$1&lt;0</formula>
    </cfRule>
  </conditionalFormatting>
  <conditionalFormatting sqref="V85">
    <cfRule type="expression" dxfId="123" priority="75">
      <formula>$K$5-$K$1&lt;0</formula>
    </cfRule>
  </conditionalFormatting>
  <conditionalFormatting sqref="V82">
    <cfRule type="expression" dxfId="122" priority="72">
      <formula>$K$5-$K$1&lt;0</formula>
    </cfRule>
  </conditionalFormatting>
  <conditionalFormatting sqref="V84">
    <cfRule type="expression" dxfId="121" priority="74">
      <formula>$K$5-$K$1&lt;0</formula>
    </cfRule>
  </conditionalFormatting>
  <conditionalFormatting sqref="V83">
    <cfRule type="expression" dxfId="120" priority="73">
      <formula>$K$5-$K$1&lt;0</formula>
    </cfRule>
  </conditionalFormatting>
  <conditionalFormatting sqref="V92">
    <cfRule type="expression" dxfId="119" priority="64">
      <formula>$K$5-$K$1&lt;0</formula>
    </cfRule>
  </conditionalFormatting>
  <conditionalFormatting sqref="V91">
    <cfRule type="expression" dxfId="118" priority="71">
      <formula>$K$5-$K$1&lt;0</formula>
    </cfRule>
  </conditionalFormatting>
  <conditionalFormatting sqref="V90">
    <cfRule type="expression" dxfId="117" priority="70">
      <formula>$K$5-$K$1&lt;0</formula>
    </cfRule>
  </conditionalFormatting>
  <conditionalFormatting sqref="V89">
    <cfRule type="expression" dxfId="116" priority="69">
      <formula>$K$5-$K$1&lt;0</formula>
    </cfRule>
  </conditionalFormatting>
  <conditionalFormatting sqref="V88">
    <cfRule type="expression" dxfId="115" priority="68">
      <formula>$K$5-$K$1&lt;0</formula>
    </cfRule>
  </conditionalFormatting>
  <conditionalFormatting sqref="V109">
    <cfRule type="expression" dxfId="114" priority="66">
      <formula>$K$5-$K$1&lt;0</formula>
    </cfRule>
  </conditionalFormatting>
  <conditionalFormatting sqref="V93">
    <cfRule type="expression" dxfId="113" priority="65">
      <formula>$K$5-$K$1&lt;0</formula>
    </cfRule>
  </conditionalFormatting>
  <conditionalFormatting sqref="V97">
    <cfRule type="expression" dxfId="112" priority="59">
      <formula>$K$5-$K$1&lt;0</formula>
    </cfRule>
  </conditionalFormatting>
  <conditionalFormatting sqref="V96">
    <cfRule type="expression" dxfId="111" priority="63">
      <formula>$K$5-$K$1&lt;0</formula>
    </cfRule>
  </conditionalFormatting>
  <conditionalFormatting sqref="V95">
    <cfRule type="expression" dxfId="110" priority="62">
      <formula>$K$5-$K$1&lt;0</formula>
    </cfRule>
  </conditionalFormatting>
  <conditionalFormatting sqref="V94">
    <cfRule type="expression" dxfId="109" priority="61">
      <formula>$K$5-$K$1&lt;0</formula>
    </cfRule>
  </conditionalFormatting>
  <conditionalFormatting sqref="V98:V108">
    <cfRule type="expression" dxfId="108" priority="60">
      <formula>$K$5-$K$1&lt;0</formula>
    </cfRule>
  </conditionalFormatting>
  <conditionalFormatting sqref="V110 V137">
    <cfRule type="expression" dxfId="107" priority="58">
      <formula>$K$5-$K$1&lt;0</formula>
    </cfRule>
  </conditionalFormatting>
  <conditionalFormatting sqref="V111:V131">
    <cfRule type="expression" dxfId="106" priority="57">
      <formula>$K$5-$K$1&lt;0</formula>
    </cfRule>
  </conditionalFormatting>
  <conditionalFormatting sqref="V132:V136">
    <cfRule type="expression" dxfId="105" priority="56">
      <formula>$K$5-$K$1&lt;0</formula>
    </cfRule>
  </conditionalFormatting>
  <conditionalFormatting sqref="V138:V141">
    <cfRule type="expression" dxfId="104" priority="55">
      <formula>$K$5-$K$1&lt;0</formula>
    </cfRule>
  </conditionalFormatting>
  <conditionalFormatting sqref="V142:V166">
    <cfRule type="expression" dxfId="103" priority="54">
      <formula>$K$5-$K$1&lt;0</formula>
    </cfRule>
  </conditionalFormatting>
  <conditionalFormatting sqref="V170">
    <cfRule type="expression" dxfId="102" priority="53">
      <formula>$K$5-$K$1&lt;0</formula>
    </cfRule>
  </conditionalFormatting>
  <conditionalFormatting sqref="V174">
    <cfRule type="expression" dxfId="101" priority="52">
      <formula>$K$5-$K$1&lt;0</formula>
    </cfRule>
  </conditionalFormatting>
  <conditionalFormatting sqref="V178">
    <cfRule type="expression" dxfId="100" priority="49">
      <formula>$K$5-$K$1&lt;0</formula>
    </cfRule>
  </conditionalFormatting>
  <conditionalFormatting sqref="V182">
    <cfRule type="expression" dxfId="99" priority="48">
      <formula>$K$5-$K$1&lt;0</formula>
    </cfRule>
  </conditionalFormatting>
  <conditionalFormatting sqref="V184">
    <cfRule type="expression" dxfId="98" priority="47">
      <formula>$K$5-$K$1&lt;0</formula>
    </cfRule>
  </conditionalFormatting>
  <conditionalFormatting sqref="V188:V191">
    <cfRule type="expression" dxfId="97" priority="46">
      <formula>$K$5-$K$1&lt;0</formula>
    </cfRule>
  </conditionalFormatting>
  <conditionalFormatting sqref="V204:V205">
    <cfRule type="expression" dxfId="96" priority="24">
      <formula>$K$5-$K$1&lt;0</formula>
    </cfRule>
  </conditionalFormatting>
  <conditionalFormatting sqref="V208">
    <cfRule type="expression" dxfId="95" priority="21">
      <formula>$K$5-$K$1&lt;0</formula>
    </cfRule>
  </conditionalFormatting>
  <conditionalFormatting sqref="V209">
    <cfRule type="expression" dxfId="94" priority="19">
      <formula>$K$5-$K$1&lt;0</formula>
    </cfRule>
  </conditionalFormatting>
  <conditionalFormatting sqref="V210">
    <cfRule type="expression" dxfId="93" priority="17">
      <formula>$K$5-$K$1&lt;0</formula>
    </cfRule>
  </conditionalFormatting>
  <conditionalFormatting sqref="V211">
    <cfRule type="expression" dxfId="92" priority="15">
      <formula>$K$5-$K$1&lt;0</formula>
    </cfRule>
  </conditionalFormatting>
  <conditionalFormatting sqref="V212">
    <cfRule type="expression" dxfId="91" priority="13">
      <formula>$K$5-$K$1&lt;0</formula>
    </cfRule>
  </conditionalFormatting>
  <conditionalFormatting sqref="V213">
    <cfRule type="expression" dxfId="90" priority="11">
      <formula>$K$5-$K$1&lt;0</formula>
    </cfRule>
  </conditionalFormatting>
  <conditionalFormatting sqref="V214">
    <cfRule type="expression" dxfId="89" priority="9">
      <formula>$K$5-$K$1&lt;0</formula>
    </cfRule>
  </conditionalFormatting>
  <dataValidations count="1">
    <dataValidation type="list" allowBlank="1" showDropDown="0" showInputMessage="1" showErrorMessage="1" sqref="S209:S228 S5:S64 S66 S68:S69 S71:S74 S76:S77 S79:S105 S194:S201 S188:S192 S107:S186 S203:S207">
      <formula1>$AA$1:$AF$1</formula1>
    </dataValidation>
  </dataValidations>
  <hyperlinks>
    <hyperlink ref="I132" r:id="rId1"/>
    <hyperlink ref="I133" r:id="rId2"/>
    <hyperlink ref="I135" r:id="rId3"/>
    <hyperlink ref="I192" r:id="rId4"/>
    <hyperlink ref="I209" r:id="rId5"/>
  </hyperlinks>
  <pageMargins left="0.51181102362204722" right="0.11811023622047245" top="0.70866141732283472" bottom="0.35433070866141736" header="0.31496062992125984" footer="0.31496062992125984"/>
  <pageSetup paperSize="8" scale="40" fitToWidth="1" fitToHeight="0" orientation="landscape" usePrinterDefaults="1" r:id="rId6"/>
  <rowBreaks count="6" manualBreakCount="6">
    <brk id="31" max="16383" man="1"/>
    <brk id="53" max="16383" man="1"/>
    <brk id="95" max="16383" man="1"/>
    <brk id="164" max="16383" man="1"/>
    <brk id="187" max="16383" man="1"/>
    <brk id="199" max="16383" man="1"/>
  </rowBreaks>
  <colBreaks count="1" manualBreakCount="1">
    <brk id="5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726646B8-5994-4BD4-92AD-DA8C2F316E85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V192</xm:sqref>
        </x14:conditionalFormatting>
        <x14:conditionalFormatting xmlns:xm="http://schemas.microsoft.com/office/excel/2006/main">
          <x14:cfRule type="expression" priority="43" id="{11CA5BF9-12B7-4B54-BCE4-024FEB97E3FA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V193</xm:sqref>
        </x14:conditionalFormatting>
        <x14:conditionalFormatting xmlns:xm="http://schemas.microsoft.com/office/excel/2006/main">
          <x14:cfRule type="expression" priority="42" id="{020AC5C5-845C-43E5-89A6-252447B9DD5C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V194</xm:sqref>
        </x14:conditionalFormatting>
        <x14:conditionalFormatting xmlns:xm="http://schemas.microsoft.com/office/excel/2006/main">
          <x14:cfRule type="expression" priority="40" id="{D258EFDD-F4D8-4860-9277-17AB7F4D9A4B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V195</xm:sqref>
        </x14:conditionalFormatting>
        <x14:conditionalFormatting xmlns:xm="http://schemas.microsoft.com/office/excel/2006/main">
          <x14:cfRule type="expression" priority="38" id="{08828C06-470C-4E9F-84FC-0BE4B2893DFF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V196</xm:sqref>
        </x14:conditionalFormatting>
        <x14:conditionalFormatting xmlns:xm="http://schemas.microsoft.com/office/excel/2006/main">
          <x14:cfRule type="expression" priority="36" id="{465B106F-D3AD-459F-8C83-B4D170BF75E8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V197</xm:sqref>
        </x14:conditionalFormatting>
        <x14:conditionalFormatting xmlns:xm="http://schemas.microsoft.com/office/excel/2006/main">
          <x14:cfRule type="expression" priority="35" id="{AD8E4896-1AB7-4675-80D0-D054E2919D15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V198</xm:sqref>
        </x14:conditionalFormatting>
        <x14:conditionalFormatting xmlns:xm="http://schemas.microsoft.com/office/excel/2006/main">
          <x14:cfRule type="expression" priority="33" id="{641C46B0-2CA6-4D34-AB20-12283321D2C8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V199</xm:sqref>
        </x14:conditionalFormatting>
        <x14:conditionalFormatting xmlns:xm="http://schemas.microsoft.com/office/excel/2006/main">
          <x14:cfRule type="expression" priority="31" id="{05A7EB2A-130B-41DE-89E3-C3F95AB161B8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V200</xm:sqref>
        </x14:conditionalFormatting>
        <x14:conditionalFormatting xmlns:xm="http://schemas.microsoft.com/office/excel/2006/main">
          <x14:cfRule type="expression" priority="29" id="{C5BF4998-D354-4907-A666-158A0C5B7159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V201</xm:sqref>
        </x14:conditionalFormatting>
        <x14:conditionalFormatting xmlns:xm="http://schemas.microsoft.com/office/excel/2006/main">
          <x14:cfRule type="expression" priority="27" id="{FFB85A65-ED29-461D-9BE5-AAC2E1EC94CF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V202</xm:sqref>
        </x14:conditionalFormatting>
        <x14:conditionalFormatting xmlns:xm="http://schemas.microsoft.com/office/excel/2006/main">
          <x14:cfRule type="expression" priority="26" id="{D7810D68-201B-40F2-AE74-1B43498E4D3D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V203</xm:sqref>
        </x14:conditionalFormatting>
        <x14:conditionalFormatting xmlns:xm="http://schemas.microsoft.com/office/excel/2006/main">
          <x14:cfRule type="expression" priority="25" id="{2AB97919-6573-448D-811D-A8C3960226BD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V206</xm:sqref>
        </x14:conditionalFormatting>
        <x14:conditionalFormatting xmlns:xm="http://schemas.microsoft.com/office/excel/2006/main">
          <x14:cfRule type="expression" priority="22" id="{9D6C6B8F-7D35-46C8-A35C-CF2BEC899D0C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V207</xm:sqref>
        </x14:conditionalFormatting>
        <x14:conditionalFormatting xmlns:xm="http://schemas.microsoft.com/office/excel/2006/main">
          <x14:cfRule type="expression" priority="4" id="{D88FAC5E-2F7A-47D5-BE9B-65E2AC47117E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V220:V221</xm:sqref>
        </x14:conditionalFormatting>
        <x14:conditionalFormatting xmlns:xm="http://schemas.microsoft.com/office/excel/2006/main">
          <x14:cfRule type="expression" priority="3" id="{FE2139A9-63BD-4C90-A420-206044C75E90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V222</xm:sqref>
        </x14:conditionalFormatting>
        <x14:conditionalFormatting xmlns:xm="http://schemas.microsoft.com/office/excel/2006/main">
          <x14:cfRule type="expression" priority="2" id="{5C7F8E9B-D4D2-4ECB-92DE-0A60056B7094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V223:V227</xm:sqref>
        </x14:conditionalFormatting>
        <x14:conditionalFormatting xmlns:xm="http://schemas.microsoft.com/office/excel/2006/main">
          <x14:cfRule type="expression" priority="1" id="{6CC7E79E-8B5B-445A-8116-146934629653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I205"/>
  <sheetViews>
    <sheetView tabSelected="1" view="pageBreakPreview" zoomScaleNormal="75" zoomScaleSheetLayoutView="100" workbookViewId="0">
      <pane xSplit="4" ySplit="4" topLeftCell="E176" activePane="bottomRight" state="frozen"/>
      <selection pane="topRight"/>
      <selection pane="bottomLeft"/>
      <selection pane="bottomRight" activeCell="A192" sqref="A192"/>
    </sheetView>
  </sheetViews>
  <sheetFormatPr defaultRowHeight="14.25"/>
  <cols>
    <col min="1" max="1" width="8.125" style="1" customWidth="1"/>
    <col min="2" max="2" width="6.25" style="2" customWidth="1"/>
    <col min="3" max="3" width="8.25" style="2" customWidth="1"/>
    <col min="4" max="4" width="30.25" style="2" customWidth="1"/>
    <col min="5" max="5" width="12.25" style="1" customWidth="1"/>
    <col min="6" max="6" width="34" style="1" customWidth="1"/>
    <col min="7" max="7" width="23.25" style="1" customWidth="1"/>
    <col min="8" max="8" width="18.75" style="3" customWidth="1"/>
    <col min="9" max="9" width="25.5" style="1" customWidth="1"/>
    <col min="10" max="10" width="16" style="4" bestFit="1" customWidth="1"/>
    <col min="11" max="11" width="14.625" style="4" customWidth="1"/>
    <col min="12" max="12" width="30.625" style="1" customWidth="1"/>
    <col min="13" max="13" width="18.125" style="1" customWidth="1"/>
    <col min="14" max="14" width="9" style="1" customWidth="1"/>
    <col min="15" max="15" width="40.625" style="2" customWidth="1"/>
    <col min="16" max="16" width="12.375" style="2" customWidth="1"/>
    <col min="17" max="17" width="12.75" style="2" customWidth="1"/>
    <col min="18" max="18" width="8.125" style="2" customWidth="1"/>
    <col min="19" max="19" width="9" style="1" customWidth="1"/>
    <col min="20" max="20" width="22.625" style="2" customWidth="1"/>
    <col min="21" max="21" width="18.875" style="5" customWidth="1"/>
    <col min="22" max="22" width="14.625" style="1" customWidth="1"/>
    <col min="23" max="16384" width="9" style="2" customWidth="1"/>
  </cols>
  <sheetData>
    <row r="1" spans="1:35" ht="18.75">
      <c r="B1" s="30" t="s">
        <v>11</v>
      </c>
      <c r="C1" s="30"/>
      <c r="D1" s="52"/>
      <c r="E1" s="72" t="s">
        <v>1945</v>
      </c>
      <c r="F1" s="80" t="s">
        <v>20</v>
      </c>
      <c r="G1" s="80"/>
      <c r="K1" s="127">
        <f ca="1">TODAY()</f>
        <v>46105</v>
      </c>
      <c r="L1" s="128"/>
      <c r="S1" s="2"/>
      <c r="T1" s="1"/>
      <c r="V1" s="128"/>
      <c r="Y1" s="2" t="s">
        <v>29</v>
      </c>
      <c r="Z1" s="2" t="s">
        <v>26</v>
      </c>
      <c r="AA1" s="2" t="s">
        <v>18</v>
      </c>
      <c r="AB1" s="2" t="s">
        <v>22</v>
      </c>
      <c r="AC1" s="2" t="s">
        <v>34</v>
      </c>
      <c r="AG1" s="2" t="s">
        <v>5</v>
      </c>
      <c r="AH1" s="2" t="s">
        <v>36</v>
      </c>
      <c r="AI1" s="2" t="s">
        <v>37</v>
      </c>
    </row>
    <row r="2" spans="1:35" ht="8.25" customHeight="1"/>
    <row r="3" spans="1:35" ht="20.100000000000001" customHeight="1">
      <c r="A3" s="18" t="s">
        <v>172</v>
      </c>
      <c r="B3" s="31" t="s">
        <v>53</v>
      </c>
      <c r="C3" s="43" t="s">
        <v>59</v>
      </c>
      <c r="D3" s="53" t="s">
        <v>66</v>
      </c>
      <c r="E3" s="73"/>
      <c r="F3" s="73"/>
      <c r="G3" s="73"/>
      <c r="H3" s="73"/>
      <c r="I3" s="106"/>
      <c r="J3" s="115" t="s">
        <v>19</v>
      </c>
      <c r="K3" s="115" t="s">
        <v>67</v>
      </c>
      <c r="L3" s="129" t="s">
        <v>175</v>
      </c>
      <c r="M3" s="31" t="s">
        <v>88</v>
      </c>
      <c r="N3" s="31" t="s">
        <v>2</v>
      </c>
      <c r="O3" s="172" t="s">
        <v>46</v>
      </c>
      <c r="P3" s="31" t="s">
        <v>81</v>
      </c>
      <c r="Q3" s="31"/>
      <c r="R3" s="31"/>
      <c r="S3" s="31" t="s">
        <v>92</v>
      </c>
      <c r="T3" s="31"/>
      <c r="U3" s="208" t="s">
        <v>98</v>
      </c>
      <c r="V3" s="129"/>
    </row>
    <row r="4" spans="1:35" ht="19.5" customHeight="1">
      <c r="A4" s="19"/>
      <c r="B4" s="31"/>
      <c r="C4" s="31"/>
      <c r="D4" s="31">
        <v>0</v>
      </c>
      <c r="E4" s="31" t="s">
        <v>140</v>
      </c>
      <c r="F4" s="31" t="s">
        <v>41</v>
      </c>
      <c r="G4" s="31" t="s">
        <v>104</v>
      </c>
      <c r="H4" s="88" t="s">
        <v>117</v>
      </c>
      <c r="I4" s="31" t="s">
        <v>160</v>
      </c>
      <c r="J4" s="115"/>
      <c r="K4" s="115"/>
      <c r="L4" s="130"/>
      <c r="M4" s="31"/>
      <c r="N4" s="31"/>
      <c r="O4" s="130"/>
      <c r="P4" s="31" t="s">
        <v>64</v>
      </c>
      <c r="Q4" s="31" t="s">
        <v>119</v>
      </c>
      <c r="R4" s="31" t="s">
        <v>77</v>
      </c>
      <c r="S4" s="31" t="s">
        <v>123</v>
      </c>
      <c r="T4" s="31" t="s">
        <v>131</v>
      </c>
      <c r="U4" s="208"/>
      <c r="V4" s="130"/>
    </row>
    <row r="5" spans="1:35" ht="39.950000000000003" hidden="1" customHeight="1">
      <c r="A5" s="1">
        <v>1</v>
      </c>
      <c r="B5" s="245">
        <v>1</v>
      </c>
      <c r="C5" s="253" t="s">
        <v>602</v>
      </c>
      <c r="D5" s="265" t="str">
        <f>IF($A5="","",VLOOKUP($A5,[4]登録事業所管理簿!$B$4:$O$315,2,FALSE))</f>
        <v>鹿追町国民健康保険病院</v>
      </c>
      <c r="E5" s="265" t="str">
        <f>IF($A5="","",VLOOKUP($A5,[4]登録事業所管理簿!$B$4:$O$315,3,FALSE))</f>
        <v>081-0295</v>
      </c>
      <c r="F5" s="265" t="str">
        <f>IF($A5="","",VLOOKUP($A5,[4]登録事業所管理簿!$B$4:$O$315,4,FALSE))</f>
        <v>河東郡鹿追町東町1-38</v>
      </c>
      <c r="G5" s="265" t="str">
        <f>IF($A5="","",VLOOKUP($A5,[4]登録事業所管理簿!$B$4:$O$315,5,FALSE))</f>
        <v>事務長　菊池　光浩</v>
      </c>
      <c r="H5" s="285" t="str">
        <f>IF($A5="","",VLOOKUP($A5,[4]登録事業所管理簿!$B$4:$O$315,6,FALSE))</f>
        <v>0156-66-2031</v>
      </c>
      <c r="I5" s="265" t="str">
        <f>IF($A5="","",VLOOKUP($A5,[4]登録事業所管理簿!$B$4:$O$315,7,FALSE))</f>
        <v>byouin@town.shikaoi.lg.jp</v>
      </c>
      <c r="J5" s="300">
        <v>42898</v>
      </c>
      <c r="K5" s="300">
        <v>43262</v>
      </c>
      <c r="L5" s="233" t="s">
        <v>179</v>
      </c>
      <c r="M5" s="330" t="s">
        <v>181</v>
      </c>
      <c r="N5" s="330" t="s">
        <v>35</v>
      </c>
      <c r="O5" s="336" t="s">
        <v>112</v>
      </c>
      <c r="P5" s="330" t="s">
        <v>48</v>
      </c>
      <c r="Q5" s="330" t="s">
        <v>48</v>
      </c>
      <c r="R5" s="330" t="s">
        <v>48</v>
      </c>
      <c r="S5" s="330" t="s">
        <v>18</v>
      </c>
      <c r="T5" s="330" t="s">
        <v>185</v>
      </c>
      <c r="U5" s="367" t="s">
        <v>200</v>
      </c>
      <c r="V5" s="312"/>
    </row>
    <row r="6" spans="1:35" ht="39.950000000000003" hidden="1" customHeight="1">
      <c r="A6" s="1">
        <v>1</v>
      </c>
      <c r="B6" s="245">
        <v>2</v>
      </c>
      <c r="C6" s="253" t="s">
        <v>598</v>
      </c>
      <c r="D6" s="265" t="str">
        <f>IF($A6="","",VLOOKUP($A6,[4]登録事業所管理簿!$B$4:$O$315,2,FALSE))</f>
        <v>鹿追町国民健康保険病院</v>
      </c>
      <c r="E6" s="265" t="str">
        <f>IF($A6="","",VLOOKUP($A6,[4]登録事業所管理簿!$B$4:$O$315,3,FALSE))</f>
        <v>081-0295</v>
      </c>
      <c r="F6" s="265" t="str">
        <f>IF($A6="","",VLOOKUP($A6,[4]登録事業所管理簿!$B$4:$O$315,4,FALSE))</f>
        <v>河東郡鹿追町東町1-38</v>
      </c>
      <c r="G6" s="265" t="str">
        <f>IF($A6="","",VLOOKUP($A6,[4]登録事業所管理簿!$B$4:$O$315,5,FALSE))</f>
        <v>事務長　菊池　光浩</v>
      </c>
      <c r="H6" s="285" t="str">
        <f>IF($A6="","",VLOOKUP($A6,[4]登録事業所管理簿!$B$4:$O$315,6,FALSE))</f>
        <v>0156-66-2031</v>
      </c>
      <c r="I6" s="265" t="str">
        <f>IF($A6="","",VLOOKUP($A6,[4]登録事業所管理簿!$B$4:$O$315,7,FALSE))</f>
        <v>byouin@town.shikaoi.lg.jp</v>
      </c>
      <c r="J6" s="300">
        <v>42898</v>
      </c>
      <c r="K6" s="300">
        <v>43262</v>
      </c>
      <c r="L6" s="233" t="s">
        <v>85</v>
      </c>
      <c r="M6" s="330" t="s">
        <v>181</v>
      </c>
      <c r="N6" s="330" t="s">
        <v>35</v>
      </c>
      <c r="O6" s="336" t="s">
        <v>186</v>
      </c>
      <c r="P6" s="330" t="s">
        <v>48</v>
      </c>
      <c r="Q6" s="330" t="s">
        <v>48</v>
      </c>
      <c r="R6" s="330" t="s">
        <v>48</v>
      </c>
      <c r="S6" s="330" t="s">
        <v>34</v>
      </c>
      <c r="T6" s="330" t="s">
        <v>192</v>
      </c>
      <c r="U6" s="367" t="s">
        <v>200</v>
      </c>
      <c r="V6" s="312"/>
    </row>
    <row r="7" spans="1:35" ht="39.950000000000003" hidden="1" customHeight="1">
      <c r="A7" s="1">
        <v>1</v>
      </c>
      <c r="B7" s="245">
        <v>3</v>
      </c>
      <c r="C7" s="253" t="s">
        <v>601</v>
      </c>
      <c r="D7" s="265" t="str">
        <f>IF($A7="","",VLOOKUP($A7,[4]登録事業所管理簿!$B$4:$O$315,2,FALSE))</f>
        <v>鹿追町国民健康保険病院</v>
      </c>
      <c r="E7" s="265" t="str">
        <f>IF($A7="","",VLOOKUP($A7,[4]登録事業所管理簿!$B$4:$O$315,3,FALSE))</f>
        <v>081-0295</v>
      </c>
      <c r="F7" s="265" t="str">
        <f>IF($A7="","",VLOOKUP($A7,[4]登録事業所管理簿!$B$4:$O$315,4,FALSE))</f>
        <v>河東郡鹿追町東町1-38</v>
      </c>
      <c r="G7" s="265" t="str">
        <f>IF($A7="","",VLOOKUP($A7,[4]登録事業所管理簿!$B$4:$O$315,5,FALSE))</f>
        <v>事務長　菊池　光浩</v>
      </c>
      <c r="H7" s="285" t="str">
        <f>IF($A7="","",VLOOKUP($A7,[4]登録事業所管理簿!$B$4:$O$315,6,FALSE))</f>
        <v>0156-66-2031</v>
      </c>
      <c r="I7" s="265" t="str">
        <f>IF($A7="","",VLOOKUP($A7,[4]登録事業所管理簿!$B$4:$O$315,7,FALSE))</f>
        <v>byouin@town.shikaoi.lg.jp</v>
      </c>
      <c r="J7" s="300">
        <v>42898</v>
      </c>
      <c r="K7" s="300">
        <v>43262</v>
      </c>
      <c r="L7" s="233" t="s">
        <v>191</v>
      </c>
      <c r="M7" s="330" t="s">
        <v>181</v>
      </c>
      <c r="N7" s="330" t="s">
        <v>35</v>
      </c>
      <c r="O7" s="336" t="s">
        <v>195</v>
      </c>
      <c r="P7" s="330" t="s">
        <v>48</v>
      </c>
      <c r="Q7" s="330" t="s">
        <v>48</v>
      </c>
      <c r="R7" s="330" t="s">
        <v>48</v>
      </c>
      <c r="S7" s="330" t="s">
        <v>34</v>
      </c>
      <c r="T7" s="330" t="s">
        <v>199</v>
      </c>
      <c r="U7" s="367"/>
      <c r="V7" s="312"/>
    </row>
    <row r="8" spans="1:35" ht="39.950000000000003" hidden="1" customHeight="1">
      <c r="A8" s="1">
        <v>2</v>
      </c>
      <c r="B8" s="245">
        <v>4</v>
      </c>
      <c r="C8" s="253" t="s">
        <v>605</v>
      </c>
      <c r="D8" s="265" t="str">
        <f>IF($A8="","",VLOOKUP($A8,[4]登録事業所管理簿!$B$4:$O$315,2,FALSE))</f>
        <v>上村政浩(かみむら　まさひろ)</v>
      </c>
      <c r="E8" s="265" t="str">
        <f>IF($A8="","",VLOOKUP($A8,[4]登録事業所管理簿!$B$4:$O$315,3,FALSE))</f>
        <v>081-0218</v>
      </c>
      <c r="F8" s="265" t="str">
        <f>IF($A8="","",VLOOKUP($A8,[4]登録事業所管理簿!$B$4:$O$315,4,FALSE))</f>
        <v>河東郡鹿追町上然別西9-13-14</v>
      </c>
      <c r="G8" s="265" t="str">
        <f>IF($A8="","",VLOOKUP($A8,[4]登録事業所管理簿!$B$4:$O$315,5,FALSE))</f>
        <v>上村　政浩</v>
      </c>
      <c r="H8" s="285" t="str">
        <f>IF($A8="","",VLOOKUP($A8,[4]登録事業所管理簿!$B$4:$O$315,6,FALSE))</f>
        <v>090-9084-3132</v>
      </c>
      <c r="I8" s="265" t="str">
        <f>IF($A8="","",VLOOKUP($A8,[4]登録事業所管理簿!$B$4:$O$315,7,FALSE))</f>
        <v>camimura@asahi-net.email.ne.jp</v>
      </c>
      <c r="J8" s="300">
        <v>42914</v>
      </c>
      <c r="K8" s="300">
        <v>43414</v>
      </c>
      <c r="L8" s="233" t="s">
        <v>204</v>
      </c>
      <c r="M8" s="330" t="s">
        <v>16</v>
      </c>
      <c r="N8" s="330" t="s">
        <v>35</v>
      </c>
      <c r="O8" s="336" t="s">
        <v>15</v>
      </c>
      <c r="P8" s="330" t="s">
        <v>48</v>
      </c>
      <c r="Q8" s="330" t="s">
        <v>48</v>
      </c>
      <c r="R8" s="330" t="s">
        <v>48</v>
      </c>
      <c r="S8" s="330" t="s">
        <v>34</v>
      </c>
      <c r="T8" s="330" t="s">
        <v>199</v>
      </c>
      <c r="U8" s="367"/>
      <c r="V8" s="312"/>
    </row>
    <row r="9" spans="1:35" ht="39.950000000000003" hidden="1" customHeight="1">
      <c r="A9" s="1">
        <v>3</v>
      </c>
      <c r="B9" s="245">
        <v>5</v>
      </c>
      <c r="C9" s="253" t="s">
        <v>606</v>
      </c>
      <c r="D9" s="265" t="str">
        <f>IF($A9="","",VLOOKUP($A9,[4]登録事業所管理簿!$B$4:$O$315,2,FALSE))</f>
        <v>株式会社　鹿追ホットスプリングス
（かんの温泉）</v>
      </c>
      <c r="E9" s="265" t="str">
        <f>IF($A9="","",VLOOKUP($A9,[4]登録事業所管理簿!$B$4:$O$315,3,FALSE))</f>
        <v>081-0220</v>
      </c>
      <c r="F9" s="265" t="str">
        <f>IF($A9="","",VLOOKUP($A9,[4]登録事業所管理簿!$B$4:$O$315,4,FALSE))</f>
        <v>河東郡鹿追町字然別国有林145林班</v>
      </c>
      <c r="G9" s="265" t="str">
        <f>IF($A9="","",VLOOKUP($A9,[4]登録事業所管理簿!$B$4:$O$315,5,FALSE))</f>
        <v>代表取締役
勝海　敏正</v>
      </c>
      <c r="H9" s="285" t="str">
        <f>IF($A9="","",VLOOKUP($A9,[4]登録事業所管理簿!$B$4:$O$315,6,FALSE))</f>
        <v>050-5319-4068
（090-9758-8270）</v>
      </c>
      <c r="I9" s="265" t="str">
        <f>IF($A9="","",VLOOKUP($A9,[4]登録事業所管理簿!$B$4:$O$315,7,FALSE))</f>
        <v>kannno@springs.jp.net</v>
      </c>
      <c r="J9" s="300">
        <v>42922</v>
      </c>
      <c r="K9" s="300">
        <v>42957</v>
      </c>
      <c r="L9" s="309" t="s">
        <v>132</v>
      </c>
      <c r="M9" s="330" t="s">
        <v>226</v>
      </c>
      <c r="N9" s="330">
        <v>2</v>
      </c>
      <c r="O9" s="265" t="s">
        <v>228</v>
      </c>
      <c r="P9" s="330" t="s">
        <v>48</v>
      </c>
      <c r="Q9" s="330" t="s">
        <v>48</v>
      </c>
      <c r="R9" s="330" t="s">
        <v>48</v>
      </c>
      <c r="S9" s="330" t="s">
        <v>34</v>
      </c>
      <c r="T9" s="330" t="s">
        <v>230</v>
      </c>
      <c r="U9" s="367"/>
      <c r="V9" s="312"/>
    </row>
    <row r="10" spans="1:35" ht="39.950000000000003" hidden="1" customHeight="1">
      <c r="A10" s="1">
        <v>4</v>
      </c>
      <c r="B10" s="245">
        <v>6</v>
      </c>
      <c r="C10" s="253" t="s">
        <v>611</v>
      </c>
      <c r="D10" s="265" t="str">
        <f>IF($A10="","",VLOOKUP($A10,[4]登録事業所管理簿!$B$4:$O$315,2,FALSE))</f>
        <v>カモク堂</v>
      </c>
      <c r="E10" s="265" t="str">
        <f>IF($A10="","",VLOOKUP($A10,[4]登録事業所管理簿!$B$4:$O$315,3,FALSE))</f>
        <v>081-0222</v>
      </c>
      <c r="F10" s="265" t="str">
        <f>IF($A10="","",VLOOKUP($A10,[4]登録事業所管理簿!$B$4:$O$315,4,FALSE))</f>
        <v>河東郡鹿追町東町2丁目6番地60</v>
      </c>
      <c r="G10" s="265" t="str">
        <f>IF($A10="","",VLOOKUP($A10,[4]登録事業所管理簿!$B$4:$O$315,5,FALSE))</f>
        <v>末永　收</v>
      </c>
      <c r="H10" s="285" t="str">
        <f>IF($A10="","",VLOOKUP($A10,[4]登録事業所管理簿!$B$4:$O$315,6,FALSE))</f>
        <v>0156-66-2638</v>
      </c>
      <c r="I10" s="265" t="str">
        <f>IF($A10="","",VLOOKUP($A10,[4]登録事業所管理簿!$B$4:$O$315,7,FALSE))</f>
        <v>suenaga@cameo.plala.or.jp</v>
      </c>
      <c r="J10" s="300">
        <v>42926</v>
      </c>
      <c r="K10" s="300">
        <v>43290</v>
      </c>
      <c r="L10" s="233" t="s">
        <v>317</v>
      </c>
      <c r="M10" s="330" t="s">
        <v>181</v>
      </c>
      <c r="N10" s="330" t="s">
        <v>320</v>
      </c>
      <c r="O10" s="336" t="s">
        <v>326</v>
      </c>
      <c r="P10" s="330" t="s">
        <v>48</v>
      </c>
      <c r="Q10" s="330" t="s">
        <v>48</v>
      </c>
      <c r="R10" s="330" t="s">
        <v>48</v>
      </c>
      <c r="S10" s="330" t="s">
        <v>34</v>
      </c>
      <c r="T10" s="330" t="s">
        <v>331</v>
      </c>
      <c r="U10" s="367" t="s">
        <v>333</v>
      </c>
      <c r="V10" s="312"/>
    </row>
    <row r="11" spans="1:35" ht="39.950000000000003" hidden="1" customHeight="1">
      <c r="A11" s="1">
        <v>5</v>
      </c>
      <c r="B11" s="245">
        <v>7</v>
      </c>
      <c r="C11" s="253" t="s">
        <v>292</v>
      </c>
      <c r="D11" s="265" t="str">
        <f>IF($A11="","",VLOOKUP($A11,[4]登録事業所管理簿!$B$4:$O$315,2,FALSE))</f>
        <v>北海道拓殖バス　株式会社</v>
      </c>
      <c r="E11" s="265" t="str">
        <f>IF($A11="","",VLOOKUP($A11,[4]登録事業所管理簿!$B$4:$O$315,3,FALSE))</f>
        <v>081-0201</v>
      </c>
      <c r="F11" s="265" t="str">
        <f>IF($A11="","",VLOOKUP($A11,[4]登録事業所管理簿!$B$4:$O$315,4,FALSE))</f>
        <v>河東郡鹿追町新町3丁目55番地</v>
      </c>
      <c r="G11" s="265" t="str">
        <f>IF($A11="","",VLOOKUP($A11,[4]登録事業所管理簿!$B$4:$O$315,5,FALSE))</f>
        <v>中木　雄三郎</v>
      </c>
      <c r="H11" s="285" t="str">
        <f>IF($A11="","",VLOOKUP($A11,[4]登録事業所管理簿!$B$4:$O$315,6,FALSE))</f>
        <v>0155-31-8811</v>
      </c>
      <c r="I11" s="265" t="str">
        <f>IF($A11="","",VLOOKUP($A11,[4]登録事業所管理簿!$B$4:$O$315,7,FALSE))</f>
        <v>info@takubus.com</v>
      </c>
      <c r="J11" s="300">
        <v>42916</v>
      </c>
      <c r="K11" s="300">
        <v>43280</v>
      </c>
      <c r="L11" s="233" t="s">
        <v>334</v>
      </c>
      <c r="M11" s="330" t="s">
        <v>181</v>
      </c>
      <c r="N11" s="330">
        <v>1</v>
      </c>
      <c r="O11" s="336" t="s">
        <v>347</v>
      </c>
      <c r="P11" s="330" t="s">
        <v>48</v>
      </c>
      <c r="Q11" s="330" t="s">
        <v>48</v>
      </c>
      <c r="R11" s="330" t="s">
        <v>48</v>
      </c>
      <c r="S11" s="330" t="s">
        <v>18</v>
      </c>
      <c r="T11" s="330" t="s">
        <v>339</v>
      </c>
      <c r="U11" s="367" t="s">
        <v>342</v>
      </c>
      <c r="V11" s="312"/>
    </row>
    <row r="12" spans="1:35" ht="39.950000000000003" hidden="1" customHeight="1">
      <c r="A12" s="1">
        <v>6</v>
      </c>
      <c r="B12" s="245">
        <v>8</v>
      </c>
      <c r="C12" s="253" t="s">
        <v>202</v>
      </c>
      <c r="D12" s="265" t="str">
        <f>IF($A12="","",VLOOKUP($A12,[4]登録事業所管理簿!$B$4:$O$315,2,FALSE))</f>
        <v>カントリーパパ</v>
      </c>
      <c r="E12" s="265" t="str">
        <f>IF($A12="","",VLOOKUP($A12,[4]登録事業所管理簿!$B$4:$O$315,3,FALSE))</f>
        <v>081-0216</v>
      </c>
      <c r="F12" s="265" t="str">
        <f>IF($A12="","",VLOOKUP($A12,[4]登録事業所管理簿!$B$4:$O$315,4,FALSE))</f>
        <v>河東郡鹿追町北5線11-1</v>
      </c>
      <c r="G12" s="265" t="str">
        <f>IF($A12="","",VLOOKUP($A12,[4]登録事業所管理簿!$B$4:$O$315,5,FALSE))</f>
        <v>代表
山岸　宏</v>
      </c>
      <c r="H12" s="285" t="str">
        <f>IF($A12="","",VLOOKUP($A12,[4]登録事業所管理簿!$B$4:$O$315,6,FALSE))</f>
        <v>0156-66-2888</v>
      </c>
      <c r="I12" s="265" t="str">
        <f>IF($A12="","",VLOOKUP($A12,[4]登録事業所管理簿!$B$4:$O$315,7,FALSE))&amp;""</f>
        <v xml:space="preserve"> </v>
      </c>
      <c r="J12" s="300">
        <v>42934</v>
      </c>
      <c r="K12" s="300">
        <v>43298</v>
      </c>
      <c r="L12" s="233" t="s">
        <v>343</v>
      </c>
      <c r="M12" s="330" t="s">
        <v>181</v>
      </c>
      <c r="N12" s="330">
        <v>2</v>
      </c>
      <c r="O12" s="265" t="s">
        <v>127</v>
      </c>
      <c r="P12" s="330" t="s">
        <v>48</v>
      </c>
      <c r="Q12" s="330" t="s">
        <v>48</v>
      </c>
      <c r="R12" s="330" t="s">
        <v>48</v>
      </c>
      <c r="S12" s="330" t="s">
        <v>34</v>
      </c>
      <c r="T12" s="330" t="s">
        <v>230</v>
      </c>
      <c r="U12" s="367"/>
      <c r="V12" s="312"/>
    </row>
    <row r="13" spans="1:35" ht="39.950000000000003" hidden="1" customHeight="1">
      <c r="A13" s="1">
        <v>7</v>
      </c>
      <c r="B13" s="245">
        <v>9</v>
      </c>
      <c r="C13" s="253" t="s">
        <v>613</v>
      </c>
      <c r="D13" s="265" t="str">
        <f>IF($A13="","",VLOOKUP($A13,[4]登録事業所管理簿!$B$4:$O$315,2,FALSE))</f>
        <v>カントリーファーマーズ藤田牧場</v>
      </c>
      <c r="E13" s="265" t="str">
        <f>IF($A13="","",VLOOKUP($A13,[4]登録事業所管理簿!$B$4:$O$315,3,FALSE))</f>
        <v>081-0341</v>
      </c>
      <c r="F13" s="265" t="str">
        <f>IF($A13="","",VLOOKUP($A13,[4]登録事業所管理簿!$B$4:$O$315,4,FALSE))</f>
        <v>河東郡鹿追町瓜幕西28線26-5</v>
      </c>
      <c r="G13" s="265" t="str">
        <f>IF($A13="","",VLOOKUP($A13,[4]登録事業所管理簿!$B$4:$O$315,5,FALSE))</f>
        <v>代表　藤田　均
（担当　藤田　大和）</v>
      </c>
      <c r="H13" s="285" t="str">
        <f>IF($A13="","",VLOOKUP($A13,[4]登録事業所管理簿!$B$4:$O$315,6,FALSE))</f>
        <v>0156-67-2316
（090-9389-2794）</v>
      </c>
      <c r="I13" s="265"/>
      <c r="J13" s="300">
        <v>42941</v>
      </c>
      <c r="K13" s="300">
        <v>42979</v>
      </c>
      <c r="L13" s="233" t="s">
        <v>352</v>
      </c>
      <c r="M13" s="330" t="s">
        <v>181</v>
      </c>
      <c r="N13" s="330">
        <v>2</v>
      </c>
      <c r="O13" s="336" t="s">
        <v>354</v>
      </c>
      <c r="P13" s="330" t="s">
        <v>48</v>
      </c>
      <c r="Q13" s="330" t="s">
        <v>48</v>
      </c>
      <c r="R13" s="330" t="s">
        <v>48</v>
      </c>
      <c r="S13" s="330" t="s">
        <v>34</v>
      </c>
      <c r="T13" s="330" t="s">
        <v>355</v>
      </c>
      <c r="U13" s="367" t="s">
        <v>357</v>
      </c>
      <c r="V13" s="312"/>
    </row>
    <row r="14" spans="1:35" ht="39.950000000000003" hidden="1" customHeight="1">
      <c r="A14" s="1">
        <v>9</v>
      </c>
      <c r="B14" s="245">
        <v>10</v>
      </c>
      <c r="C14" s="253" t="s">
        <v>617</v>
      </c>
      <c r="D14" s="265" t="str">
        <f>IF($A14="","",VLOOKUP($A14,[4]登録事業所管理簿!$B$4:$O$315,2,FALSE))</f>
        <v>高田牧場</v>
      </c>
      <c r="E14" s="265" t="str">
        <f>IF($A14="","",VLOOKUP($A14,[4]登録事業所管理簿!$B$4:$O$315,3,FALSE))</f>
        <v>081-0228</v>
      </c>
      <c r="F14" s="265" t="str">
        <f>IF($A14="","",VLOOKUP($A14,[4]登録事業所管理簿!$B$4:$O$315,4,FALSE))</f>
        <v>河東郡鹿追町美蔓西18線21番地1</v>
      </c>
      <c r="G14" s="265" t="str">
        <f>IF($A14="","",VLOOKUP($A14,[4]登録事業所管理簿!$B$4:$O$315,5,FALSE))</f>
        <v>高田　泰輔</v>
      </c>
      <c r="H14" s="285" t="str">
        <f>IF($A14="","",VLOOKUP($A14,[4]登録事業所管理簿!$B$4:$O$315,6,FALSE))&amp;""</f>
        <v>090-1523-2804</v>
      </c>
      <c r="I14" s="265" t="str">
        <f>IF($A14="","",VLOOKUP($A14,[4]登録事業所管理簿!$B$4:$O$315,7,FALSE))&amp;""</f>
        <v/>
      </c>
      <c r="J14" s="300">
        <v>43004</v>
      </c>
      <c r="K14" s="300">
        <v>43368</v>
      </c>
      <c r="L14" s="233" t="s">
        <v>145</v>
      </c>
      <c r="M14" s="330" t="s">
        <v>181</v>
      </c>
      <c r="N14" s="330" t="s">
        <v>35</v>
      </c>
      <c r="O14" s="265" t="s">
        <v>379</v>
      </c>
      <c r="P14" s="330" t="s">
        <v>48</v>
      </c>
      <c r="Q14" s="330" t="s">
        <v>48</v>
      </c>
      <c r="R14" s="330" t="s">
        <v>48</v>
      </c>
      <c r="S14" s="330" t="s">
        <v>18</v>
      </c>
      <c r="T14" s="330" t="s">
        <v>185</v>
      </c>
      <c r="U14" s="367"/>
      <c r="V14" s="312"/>
    </row>
    <row r="15" spans="1:35" ht="39.950000000000003" hidden="1" customHeight="1">
      <c r="A15" s="1">
        <v>10</v>
      </c>
      <c r="B15" s="245">
        <v>11</v>
      </c>
      <c r="C15" s="253" t="s">
        <v>413</v>
      </c>
      <c r="D15" s="265" t="str">
        <f>IF($A15="","",VLOOKUP($A15,[4]登録事業所管理簿!$B$4:$O$315,2,FALSE))</f>
        <v>高塚栄一</v>
      </c>
      <c r="E15" s="265" t="str">
        <f>IF($A15="","",VLOOKUP($A15,[4]登録事業所管理簿!$B$4:$O$315,3,FALSE))</f>
        <v>081-0346</v>
      </c>
      <c r="F15" s="265" t="str">
        <f>IF($A15="","",VLOOKUP($A15,[4]登録事業所管理簿!$B$4:$O$315,4,FALSE))</f>
        <v>河東郡鹿追町東瓜幕西19線22-6</v>
      </c>
      <c r="G15" s="265" t="str">
        <f>IF($A15="","",VLOOKUP($A15,[4]登録事業所管理簿!$B$4:$O$315,5,FALSE))</f>
        <v>高塚　栄一</v>
      </c>
      <c r="H15" s="285" t="str">
        <f>IF($A15="","",VLOOKUP($A15,[4]登録事業所管理簿!$B$4:$O$315,6,FALSE))&amp;""</f>
        <v>0156-67-2467</v>
      </c>
      <c r="I15" s="265" t="str">
        <f>IF($A15="","",VLOOKUP($A15,[4]登録事業所管理簿!$B$4:$O$315,7,FALSE))&amp;""</f>
        <v/>
      </c>
      <c r="J15" s="300">
        <v>43004</v>
      </c>
      <c r="K15" s="300">
        <v>43368</v>
      </c>
      <c r="L15" s="233" t="s">
        <v>145</v>
      </c>
      <c r="M15" s="330" t="s">
        <v>181</v>
      </c>
      <c r="N15" s="330" t="s">
        <v>35</v>
      </c>
      <c r="O15" s="265" t="s">
        <v>105</v>
      </c>
      <c r="P15" s="330" t="s">
        <v>48</v>
      </c>
      <c r="Q15" s="330" t="s">
        <v>48</v>
      </c>
      <c r="R15" s="330" t="s">
        <v>48</v>
      </c>
      <c r="S15" s="330" t="s">
        <v>18</v>
      </c>
      <c r="T15" s="330" t="s">
        <v>185</v>
      </c>
      <c r="U15" s="367"/>
      <c r="V15" s="312"/>
    </row>
    <row r="16" spans="1:35" ht="39.950000000000003" hidden="1" customHeight="1">
      <c r="A16" s="1">
        <v>11</v>
      </c>
      <c r="B16" s="245">
        <v>12</v>
      </c>
      <c r="C16" s="253" t="s">
        <v>622</v>
      </c>
      <c r="D16" s="265" t="str">
        <f>IF($A16="","",VLOOKUP($A16,[4]登録事業所管理簿!$B$4:$O$315,2,FALSE))</f>
        <v>とりもと調剤薬局</v>
      </c>
      <c r="E16" s="265" t="str">
        <f>IF($A16="","",VLOOKUP($A16,[4]登録事業所管理簿!$B$4:$O$315,3,FALSE))&amp;""</f>
        <v>081-0201</v>
      </c>
      <c r="F16" s="265" t="str">
        <f>IF($A16="","",VLOOKUP($A16,[4]登録事業所管理簿!$B$4:$O$315,4,FALSE))&amp;""</f>
        <v>河東郡鹿追町新町1-5</v>
      </c>
      <c r="G16" s="265" t="str">
        <f>IF($A16="","",VLOOKUP($A16,[4]登録事業所管理簿!$B$4:$O$315,5,FALSE))&amp;""</f>
        <v>鳥本</v>
      </c>
      <c r="H16" s="285" t="str">
        <f>IF($A16="","",VLOOKUP($A16,[4]登録事業所管理簿!$B$4:$O$315,6,FALSE))&amp;""</f>
        <v>0156-69-7780</v>
      </c>
      <c r="I16" s="265" t="str">
        <f>IF($A16="","",VLOOKUP($A16,[4]登録事業所管理簿!$B$4:$O$315,7,FALSE))&amp;""</f>
        <v/>
      </c>
      <c r="J16" s="300">
        <v>43063</v>
      </c>
      <c r="K16" s="300">
        <v>43427</v>
      </c>
      <c r="L16" s="233" t="s">
        <v>95</v>
      </c>
      <c r="M16" s="330" t="s">
        <v>181</v>
      </c>
      <c r="N16" s="330" t="s">
        <v>35</v>
      </c>
      <c r="O16" s="336" t="s">
        <v>456</v>
      </c>
      <c r="P16" s="330" t="s">
        <v>48</v>
      </c>
      <c r="Q16" s="330" t="s">
        <v>48</v>
      </c>
      <c r="R16" s="330" t="s">
        <v>48</v>
      </c>
      <c r="S16" s="330" t="s">
        <v>34</v>
      </c>
      <c r="T16" s="330" t="s">
        <v>499</v>
      </c>
      <c r="U16" s="367" t="s">
        <v>409</v>
      </c>
      <c r="V16" s="312"/>
    </row>
    <row r="17" spans="1:22" ht="60" hidden="1" customHeight="1">
      <c r="A17" s="1">
        <v>12</v>
      </c>
      <c r="B17" s="245">
        <v>13</v>
      </c>
      <c r="C17" s="253" t="s">
        <v>80</v>
      </c>
      <c r="D17" s="265" t="str">
        <f>IF($A17="","",VLOOKUP($A17,[4]登録事業所管理簿!$B$4:$O$315,2,FALSE))</f>
        <v>有限会社　健勝重建</v>
      </c>
      <c r="E17" s="265" t="str">
        <f>IF($A17="","",VLOOKUP($A17,[4]登録事業所管理簿!$B$4:$O$315,3,FALSE))&amp;""</f>
        <v>081-0216</v>
      </c>
      <c r="F17" s="265" t="str">
        <f>IF($A17="","",VLOOKUP($A17,[4]登録事業所管理簿!$B$4:$O$315,4,FALSE))&amp;""</f>
        <v>河東郡鹿追町鹿追北5線2番地23</v>
      </c>
      <c r="G17" s="265" t="str">
        <f>IF($A17="","",VLOOKUP($A17,[4]登録事業所管理簿!$B$4:$O$315,5,FALSE))&amp;""</f>
        <v>樋口</v>
      </c>
      <c r="H17" s="285" t="str">
        <f>IF($A17="","",VLOOKUP($A17,[4]登録事業所管理簿!$B$4:$O$315,6,FALSE))&amp;""</f>
        <v>0156-66-3508</v>
      </c>
      <c r="I17" s="265" t="str">
        <f>IF($A17="","",VLOOKUP($A17,[4]登録事業所管理簿!$B$4:$O$315,7,FALSE))&amp;""</f>
        <v/>
      </c>
      <c r="J17" s="300">
        <v>43063</v>
      </c>
      <c r="K17" s="300">
        <v>43427</v>
      </c>
      <c r="L17" s="309" t="s">
        <v>460</v>
      </c>
      <c r="M17" s="330" t="s">
        <v>181</v>
      </c>
      <c r="N17" s="330" t="s">
        <v>35</v>
      </c>
      <c r="O17" s="336" t="s">
        <v>458</v>
      </c>
      <c r="P17" s="346" t="s">
        <v>10</v>
      </c>
      <c r="Q17" s="265"/>
      <c r="R17" s="265"/>
      <c r="S17" s="330" t="s">
        <v>34</v>
      </c>
      <c r="T17" s="330" t="s">
        <v>500</v>
      </c>
      <c r="U17" s="367" t="s">
        <v>409</v>
      </c>
      <c r="V17" s="312"/>
    </row>
    <row r="18" spans="1:22" ht="39.950000000000003" hidden="1" customHeight="1">
      <c r="A18" s="1">
        <v>13</v>
      </c>
      <c r="B18" s="245">
        <v>14</v>
      </c>
      <c r="C18" s="253" t="s">
        <v>625</v>
      </c>
      <c r="D18" s="265" t="str">
        <f>IF($A18="","",VLOOKUP($A18,[4]登録事業所管理簿!$B$4:$O$315,2,FALSE))</f>
        <v>鳥せいチェーン　鹿追店</v>
      </c>
      <c r="E18" s="265" t="str">
        <f>IF($A18="","",VLOOKUP($A18,[4]登録事業所管理簿!$B$4:$O$315,3,FALSE))&amp;""</f>
        <v>081-0221</v>
      </c>
      <c r="F18" s="265" t="str">
        <f>IF($A18="","",VLOOKUP($A18,[4]登録事業所管理簿!$B$4:$O$315,4,FALSE))&amp;""</f>
        <v>河東郡鹿追町栄町1丁目63</v>
      </c>
      <c r="G18" s="265" t="str">
        <f>IF($A18="","",VLOOKUP($A18,[4]登録事業所管理簿!$B$4:$O$315,5,FALSE))&amp;""</f>
        <v>鈴木　健一</v>
      </c>
      <c r="H18" s="285" t="str">
        <f>IF($A18="","",VLOOKUP($A18,[4]登録事業所管理簿!$B$4:$O$315,6,FALSE))&amp;""</f>
        <v>0156-66-2989</v>
      </c>
      <c r="I18" s="265" t="str">
        <f>IF($A18="","",VLOOKUP($A18,[4]登録事業所管理簿!$B$4:$O$315,7,FALSE))&amp;""</f>
        <v/>
      </c>
      <c r="J18" s="300">
        <v>43063</v>
      </c>
      <c r="K18" s="300">
        <v>43427</v>
      </c>
      <c r="L18" s="233" t="s">
        <v>207</v>
      </c>
      <c r="M18" s="330" t="s">
        <v>181</v>
      </c>
      <c r="N18" s="330" t="s">
        <v>35</v>
      </c>
      <c r="O18" s="265" t="s">
        <v>463</v>
      </c>
      <c r="P18" s="330" t="s">
        <v>48</v>
      </c>
      <c r="Q18" s="330" t="s">
        <v>48</v>
      </c>
      <c r="R18" s="330" t="s">
        <v>48</v>
      </c>
      <c r="S18" s="330" t="s">
        <v>34</v>
      </c>
      <c r="T18" s="346" t="s">
        <v>503</v>
      </c>
      <c r="U18" s="367" t="s">
        <v>409</v>
      </c>
      <c r="V18" s="312"/>
    </row>
    <row r="19" spans="1:22" ht="39.950000000000003" hidden="1" customHeight="1">
      <c r="A19" s="1">
        <v>14</v>
      </c>
      <c r="B19" s="245">
        <v>15</v>
      </c>
      <c r="C19" s="253" t="s">
        <v>229</v>
      </c>
      <c r="D19" s="265" t="str">
        <f>IF($A19="","",VLOOKUP($A19,[4]登録事業所管理簿!$B$4:$O$315,2,FALSE))</f>
        <v>鹿追ハイヤー　有限会社</v>
      </c>
      <c r="E19" s="265" t="str">
        <f>IF($A19="","",VLOOKUP($A19,[4]登録事業所管理簿!$B$4:$O$315,3,FALSE))&amp;""</f>
        <v>081-0201</v>
      </c>
      <c r="F19" s="265" t="str">
        <f>IF($A19="","",VLOOKUP($A19,[4]登録事業所管理簿!$B$4:$O$315,4,FALSE))&amp;""</f>
        <v>河東郡鹿追町新町2丁目24</v>
      </c>
      <c r="G19" s="265" t="str">
        <f>IF($A19="","",VLOOKUP($A19,[4]登録事業所管理簿!$B$4:$O$315,5,FALSE))&amp;""</f>
        <v>米澤</v>
      </c>
      <c r="H19" s="285" t="str">
        <f>IF($A19="","",VLOOKUP($A19,[4]登録事業所管理簿!$B$4:$O$315,6,FALSE))&amp;""</f>
        <v>0156-66-2525</v>
      </c>
      <c r="I19" s="265" t="str">
        <f>IF($A19="","",VLOOKUP($A19,[4]登録事業所管理簿!$B$4:$O$315,7,FALSE))&amp;""</f>
        <v/>
      </c>
      <c r="J19" s="300">
        <v>43063</v>
      </c>
      <c r="K19" s="300">
        <v>43427</v>
      </c>
      <c r="L19" s="233" t="s">
        <v>369</v>
      </c>
      <c r="M19" s="330" t="s">
        <v>181</v>
      </c>
      <c r="N19" s="330" t="s">
        <v>35</v>
      </c>
      <c r="O19" s="265" t="s">
        <v>467</v>
      </c>
      <c r="P19" s="330" t="s">
        <v>468</v>
      </c>
      <c r="Q19" s="265"/>
      <c r="R19" s="265"/>
      <c r="S19" s="330" t="s">
        <v>18</v>
      </c>
      <c r="T19" s="330" t="s">
        <v>510</v>
      </c>
      <c r="U19" s="367" t="s">
        <v>409</v>
      </c>
      <c r="V19" s="312"/>
    </row>
    <row r="20" spans="1:22" ht="60" hidden="1" customHeight="1">
      <c r="A20" s="1">
        <v>15</v>
      </c>
      <c r="B20" s="245">
        <v>16</v>
      </c>
      <c r="C20" s="253" t="s">
        <v>630</v>
      </c>
      <c r="D20" s="265" t="str">
        <f>IF($A20="","",VLOOKUP($A20,[4]登録事業所管理簿!$B$4:$O$315,2,FALSE))</f>
        <v xml:space="preserve">
然別湖畔温泉ホテル風水　</v>
      </c>
      <c r="E20" s="265" t="str">
        <f>IF($A20="","",VLOOKUP($A20,[4]登録事業所管理簿!$B$4:$O$315,3,FALSE))&amp;""</f>
        <v>081-0344</v>
      </c>
      <c r="F20" s="265" t="str">
        <f>IF($A20="","",VLOOKUP($A20,[4]登録事業所管理簿!$B$4:$O$315,4,FALSE))&amp;""</f>
        <v>河東郡鹿追町字然別湖畔</v>
      </c>
      <c r="G20" s="265" t="str">
        <f>IF($A20="","",VLOOKUP($A20,[4]登録事業所管理簿!$B$4:$O$315,5,FALSE))&amp;""</f>
        <v>水間</v>
      </c>
      <c r="H20" s="285" t="str">
        <f>IF($A20="","",VLOOKUP($A20,[4]登録事業所管理簿!$B$4:$O$315,6,FALSE))&amp;""</f>
        <v>0156-67-2211</v>
      </c>
      <c r="I20" s="265" t="str">
        <f>IF($A20="","",VLOOKUP($A20,[4]登録事業所管理簿!$B$4:$O$315,7,FALSE))&amp;""</f>
        <v/>
      </c>
      <c r="J20" s="300">
        <v>43063</v>
      </c>
      <c r="K20" s="300">
        <v>43427</v>
      </c>
      <c r="L20" s="309" t="s">
        <v>478</v>
      </c>
      <c r="M20" s="330" t="s">
        <v>181</v>
      </c>
      <c r="N20" s="330" t="s">
        <v>35</v>
      </c>
      <c r="O20" s="336" t="s">
        <v>474</v>
      </c>
      <c r="P20" s="330" t="s">
        <v>48</v>
      </c>
      <c r="Q20" s="330" t="s">
        <v>48</v>
      </c>
      <c r="R20" s="330" t="s">
        <v>48</v>
      </c>
      <c r="S20" s="330" t="s">
        <v>34</v>
      </c>
      <c r="T20" s="330" t="s">
        <v>786</v>
      </c>
      <c r="U20" s="367" t="s">
        <v>409</v>
      </c>
      <c r="V20" s="312"/>
    </row>
    <row r="21" spans="1:22" ht="39.950000000000003" hidden="1" customHeight="1">
      <c r="A21" s="1">
        <v>8</v>
      </c>
      <c r="B21" s="245">
        <v>17</v>
      </c>
      <c r="C21" s="253" t="s">
        <v>631</v>
      </c>
      <c r="D21" s="265" t="str">
        <f>IF($A21="","",VLOOKUP($A21,[4]登録事業所管理簿!$B$4:$O$315,2,FALSE))</f>
        <v>株式会社　三井組</v>
      </c>
      <c r="E21" s="265" t="str">
        <f>IF($A21="","",VLOOKUP($A21,[4]登録事業所管理簿!$B$4:$O$315,3,FALSE))&amp;""</f>
        <v>081-0223</v>
      </c>
      <c r="F21" s="265" t="str">
        <f>IF($A21="","",VLOOKUP($A21,[4]登録事業所管理簿!$B$4:$O$315,4,FALSE))&amp;""</f>
        <v>河東郡鹿追町南町1丁目24番地</v>
      </c>
      <c r="G21" s="265" t="str">
        <f>IF($A21="","",VLOOKUP($A21,[4]登録事業所管理簿!$B$4:$O$315,5,FALSE))&amp;""</f>
        <v>三井　雅弘</v>
      </c>
      <c r="H21" s="285" t="str">
        <f>IF($A21="","",VLOOKUP($A21,[4]登録事業所管理簿!$B$4:$O$315,6,FALSE))&amp;""</f>
        <v>0156-66-2511</v>
      </c>
      <c r="I21" s="265" t="str">
        <f>IF($A21="","",VLOOKUP($A21,[4]登録事業所管理簿!$B$4:$O$315,7,FALSE))&amp;""</f>
        <v/>
      </c>
      <c r="J21" s="300">
        <v>43063</v>
      </c>
      <c r="K21" s="300">
        <v>43427</v>
      </c>
      <c r="L21" s="309" t="s">
        <v>482</v>
      </c>
      <c r="M21" s="330" t="s">
        <v>181</v>
      </c>
      <c r="N21" s="330" t="s">
        <v>35</v>
      </c>
      <c r="O21" s="336" t="s">
        <v>483</v>
      </c>
      <c r="P21" s="330" t="s">
        <v>48</v>
      </c>
      <c r="Q21" s="330" t="s">
        <v>48</v>
      </c>
      <c r="R21" s="330" t="s">
        <v>48</v>
      </c>
      <c r="S21" s="330"/>
      <c r="T21" s="330"/>
      <c r="U21" s="367" t="s">
        <v>409</v>
      </c>
      <c r="V21" s="312"/>
    </row>
    <row r="22" spans="1:22" ht="60" hidden="1" customHeight="1">
      <c r="A22" s="1">
        <v>16</v>
      </c>
      <c r="B22" s="245">
        <v>18</v>
      </c>
      <c r="C22" s="253" t="s">
        <v>632</v>
      </c>
      <c r="D22" s="265" t="str">
        <f>IF($A22="","",VLOOKUP($A22,[4]登録事業所管理簿!$B$4:$O$315,2,FALSE))</f>
        <v>道の駅　しかおい直売会</v>
      </c>
      <c r="E22" s="265" t="str">
        <f>IF($A22="","",VLOOKUP($A22,[4]登録事業所管理簿!$B$4:$O$315,3,FALSE))&amp;""</f>
        <v>081-0222</v>
      </c>
      <c r="F22" s="265" t="str">
        <f>IF($A22="","",VLOOKUP($A22,[4]登録事業所管理簿!$B$4:$O$315,4,FALSE))&amp;""</f>
        <v>河東郡鹿追町東町3丁目2番地</v>
      </c>
      <c r="G22" s="265" t="str">
        <f>IF($A22="","",VLOOKUP($A22,[4]登録事業所管理簿!$B$4:$O$315,5,FALSE))&amp;""</f>
        <v>窪田</v>
      </c>
      <c r="H22" s="285" t="str">
        <f>IF($A22="","",VLOOKUP($A22,[4]登録事業所管理簿!$B$4:$O$315,6,FALSE))&amp;""</f>
        <v>0156-66-1125</v>
      </c>
      <c r="I22" s="265" t="str">
        <f>IF($A22="","",VLOOKUP($A22,[4]登録事業所管理簿!$B$4:$O$315,7,FALSE))&amp;""</f>
        <v/>
      </c>
      <c r="J22" s="300">
        <v>43063</v>
      </c>
      <c r="K22" s="300">
        <v>43427</v>
      </c>
      <c r="L22" s="309" t="s">
        <v>415</v>
      </c>
      <c r="M22" s="330" t="s">
        <v>181</v>
      </c>
      <c r="N22" s="330" t="s">
        <v>35</v>
      </c>
      <c r="O22" s="265" t="s">
        <v>485</v>
      </c>
      <c r="P22" s="330" t="s">
        <v>48</v>
      </c>
      <c r="Q22" s="330" t="s">
        <v>48</v>
      </c>
      <c r="R22" s="330" t="s">
        <v>48</v>
      </c>
      <c r="S22" s="330"/>
      <c r="T22" s="346" t="s">
        <v>293</v>
      </c>
      <c r="U22" s="367" t="s">
        <v>409</v>
      </c>
      <c r="V22" s="312"/>
    </row>
    <row r="23" spans="1:22" ht="60" hidden="1" customHeight="1">
      <c r="A23" s="1">
        <v>17</v>
      </c>
      <c r="B23" s="245">
        <v>19</v>
      </c>
      <c r="C23" s="253" t="s">
        <v>634</v>
      </c>
      <c r="D23" s="265" t="str">
        <f>IF($A23="","",VLOOKUP($A23,[4]登録事業所管理簿!$B$4:$O$315,2,FALSE))</f>
        <v>鈴蘭ビルサービス　株式会社</v>
      </c>
      <c r="E23" s="265" t="str">
        <f>IF($A23="","",VLOOKUP($A23,[4]登録事業所管理簿!$B$4:$O$315,3,FALSE))&amp;""</f>
        <v>080-0312</v>
      </c>
      <c r="F23" s="265" t="str">
        <f>IF($A23="","",VLOOKUP($A23,[4]登録事業所管理簿!$B$4:$O$315,4,FALSE))&amp;""</f>
        <v>河東郡音更町南鈴蘭南2丁目4番地</v>
      </c>
      <c r="G23" s="265" t="str">
        <f>IF($A23="","",VLOOKUP($A23,[4]登録事業所管理簿!$B$4:$O$315,5,FALSE))&amp;""</f>
        <v>五十嵐</v>
      </c>
      <c r="H23" s="285" t="str">
        <f>IF($A23="","",VLOOKUP($A23,[4]登録事業所管理簿!$B$4:$O$315,6,FALSE))&amp;""</f>
        <v>0155-32-3800</v>
      </c>
      <c r="I23" s="265" t="str">
        <f>IF($A23="","",VLOOKUP($A23,[4]登録事業所管理簿!$B$4:$O$315,7,FALSE))&amp;""</f>
        <v/>
      </c>
      <c r="J23" s="300">
        <v>43063</v>
      </c>
      <c r="K23" s="300">
        <v>43427</v>
      </c>
      <c r="L23" s="309" t="s">
        <v>489</v>
      </c>
      <c r="M23" s="330" t="s">
        <v>181</v>
      </c>
      <c r="N23" s="330" t="s">
        <v>35</v>
      </c>
      <c r="O23" s="336" t="s">
        <v>158</v>
      </c>
      <c r="P23" s="346" t="s">
        <v>497</v>
      </c>
      <c r="Q23" s="265"/>
      <c r="R23" s="265"/>
      <c r="S23" s="330" t="s">
        <v>34</v>
      </c>
      <c r="T23" s="330" t="s">
        <v>511</v>
      </c>
      <c r="U23" s="367" t="s">
        <v>409</v>
      </c>
      <c r="V23" s="312"/>
    </row>
    <row r="24" spans="1:22" ht="39.950000000000003" hidden="1" customHeight="1">
      <c r="A24" s="1">
        <v>18</v>
      </c>
      <c r="B24" s="245">
        <v>20</v>
      </c>
      <c r="C24" s="253" t="s">
        <v>167</v>
      </c>
      <c r="D24" s="265" t="str">
        <f>IF($A24="","",VLOOKUP($A24,[4]登録事業所管理簿!$B$4:$O$315,2,FALSE))</f>
        <v>レストラン大草原の小さな家</v>
      </c>
      <c r="E24" s="265" t="str">
        <f>IF($A24="","",VLOOKUP($A24,[4]登録事業所管理簿!$B$4:$O$315,3,FALSE))&amp;""</f>
        <v>081-0216</v>
      </c>
      <c r="F24" s="265" t="str">
        <f>IF($A24="","",VLOOKUP($A24,[4]登録事業所管理簿!$B$4:$O$315,4,FALSE))&amp;""</f>
        <v>河東郡鹿追町鹿追北７線</v>
      </c>
      <c r="G24" s="265" t="str">
        <f>IF($A24="","",VLOOKUP($A24,[4]登録事業所管理簿!$B$4:$O$315,5,FALSE))&amp;""</f>
        <v>中野</v>
      </c>
      <c r="H24" s="285" t="str">
        <f>IF($A24="","",VLOOKUP($A24,[4]登録事業所管理簿!$B$4:$O$315,6,FALSE))&amp;""</f>
        <v>0156-66-2200</v>
      </c>
      <c r="I24" s="265" t="str">
        <f>IF($A24="","",VLOOKUP($A24,[4]登録事業所管理簿!$B$4:$O$315,7,FALSE))&amp;""</f>
        <v/>
      </c>
      <c r="J24" s="300">
        <v>43063</v>
      </c>
      <c r="K24" s="300">
        <v>43427</v>
      </c>
      <c r="L24" s="233" t="s">
        <v>492</v>
      </c>
      <c r="M24" s="330" t="s">
        <v>181</v>
      </c>
      <c r="N24" s="330" t="s">
        <v>35</v>
      </c>
      <c r="O24" s="265" t="s">
        <v>488</v>
      </c>
      <c r="P24" s="330" t="s">
        <v>48</v>
      </c>
      <c r="Q24" s="330" t="s">
        <v>48</v>
      </c>
      <c r="R24" s="330" t="s">
        <v>48</v>
      </c>
      <c r="S24" s="330" t="s">
        <v>34</v>
      </c>
      <c r="T24" s="346" t="s">
        <v>481</v>
      </c>
      <c r="U24" s="367" t="s">
        <v>409</v>
      </c>
      <c r="V24" s="312"/>
    </row>
    <row r="25" spans="1:22" ht="39.950000000000003" hidden="1" customHeight="1">
      <c r="A25" s="1">
        <v>19</v>
      </c>
      <c r="B25" s="245">
        <v>21</v>
      </c>
      <c r="C25" s="253" t="s">
        <v>394</v>
      </c>
      <c r="D25" s="265" t="str">
        <f>IF($A25="","",VLOOKUP($A25,[4]登録事業所管理簿!$B$4:$O$315,2,FALSE))</f>
        <v>セブンイレブン鹿追南町店</v>
      </c>
      <c r="E25" s="265" t="str">
        <f>IF($A25="","",VLOOKUP($A25,[4]登録事業所管理簿!$B$4:$O$315,3,FALSE))&amp;""</f>
        <v>081-0223</v>
      </c>
      <c r="F25" s="265" t="str">
        <f>IF($A25="","",VLOOKUP($A25,[4]登録事業所管理簿!$B$4:$O$315,4,FALSE))&amp;""</f>
        <v>河東郡鹿追町南町2丁目11番地</v>
      </c>
      <c r="G25" s="265" t="str">
        <f>IF($A25="","",VLOOKUP($A25,[4]登録事業所管理簿!$B$4:$O$315,5,FALSE))&amp;""</f>
        <v>村上</v>
      </c>
      <c r="H25" s="285" t="str">
        <f>IF($A25="","",VLOOKUP($A25,[4]登録事業所管理簿!$B$4:$O$315,6,FALSE))&amp;""</f>
        <v>0156-69-7800</v>
      </c>
      <c r="I25" s="265" t="str">
        <f>IF($A25="","",VLOOKUP($A25,[4]登録事業所管理簿!$B$4:$O$315,7,FALSE))&amp;""</f>
        <v/>
      </c>
      <c r="J25" s="300">
        <v>43063</v>
      </c>
      <c r="K25" s="300">
        <v>43427</v>
      </c>
      <c r="L25" s="233" t="s">
        <v>493</v>
      </c>
      <c r="M25" s="330" t="s">
        <v>181</v>
      </c>
      <c r="N25" s="330" t="s">
        <v>35</v>
      </c>
      <c r="O25" s="265" t="s">
        <v>136</v>
      </c>
      <c r="P25" s="330" t="s">
        <v>48</v>
      </c>
      <c r="Q25" s="330" t="s">
        <v>48</v>
      </c>
      <c r="R25" s="330" t="s">
        <v>48</v>
      </c>
      <c r="S25" s="330" t="s">
        <v>34</v>
      </c>
      <c r="T25" s="330" t="s">
        <v>518</v>
      </c>
      <c r="U25" s="367" t="s">
        <v>409</v>
      </c>
      <c r="V25" s="312"/>
    </row>
    <row r="26" spans="1:22" ht="39.950000000000003" hidden="1" customHeight="1">
      <c r="A26" s="1">
        <v>20</v>
      </c>
      <c r="B26" s="245">
        <v>22</v>
      </c>
      <c r="C26" s="253" t="s">
        <v>174</v>
      </c>
      <c r="D26" s="265" t="str">
        <f>IF($A26="","",VLOOKUP($A26,[4]登録事業所管理簿!$B$4:$O$315,2,FALSE))</f>
        <v>ほくでんサービス　株式会社　帯広支店</v>
      </c>
      <c r="E26" s="265" t="str">
        <f>IF($A26="","",VLOOKUP($A26,[4]登録事業所管理簿!$B$4:$O$315,3,FALSE))&amp;""</f>
        <v>080-0015</v>
      </c>
      <c r="F26" s="265" t="str">
        <f>IF($A26="","",VLOOKUP($A26,[4]登録事業所管理簿!$B$4:$O$315,4,FALSE))&amp;""</f>
        <v>帯広市西5条南7丁目2番地1</v>
      </c>
      <c r="G26" s="265" t="str">
        <f>IF($A26="","",VLOOKUP($A26,[4]登録事業所管理簿!$B$4:$O$315,5,FALSE))&amp;""</f>
        <v>菊地</v>
      </c>
      <c r="H26" s="285" t="str">
        <f>IF($A26="","",VLOOKUP($A26,[4]登録事業所管理簿!$B$4:$O$315,6,FALSE))&amp;""</f>
        <v>0155-24-5163</v>
      </c>
      <c r="I26" s="265" t="str">
        <f>IF($A26="","",VLOOKUP($A26,[4]登録事業所管理簿!$B$4:$O$315,7,FALSE))&amp;""</f>
        <v/>
      </c>
      <c r="J26" s="300">
        <v>43063</v>
      </c>
      <c r="K26" s="300">
        <v>43427</v>
      </c>
      <c r="L26" s="309" t="s">
        <v>33</v>
      </c>
      <c r="M26" s="330" t="s">
        <v>181</v>
      </c>
      <c r="N26" s="330" t="s">
        <v>35</v>
      </c>
      <c r="O26" s="336" t="s">
        <v>251</v>
      </c>
      <c r="P26" s="346" t="s">
        <v>495</v>
      </c>
      <c r="Q26" s="265"/>
      <c r="R26" s="265"/>
      <c r="S26" s="330" t="s">
        <v>34</v>
      </c>
      <c r="T26" s="330" t="s">
        <v>51</v>
      </c>
      <c r="U26" s="367"/>
      <c r="V26" s="312"/>
    </row>
    <row r="27" spans="1:22" ht="42" hidden="1" customHeight="1">
      <c r="A27" s="1">
        <v>12</v>
      </c>
      <c r="B27" s="245">
        <v>23</v>
      </c>
      <c r="C27" s="253" t="s">
        <v>635</v>
      </c>
      <c r="D27" s="265" t="str">
        <f>IF($A27="","",VLOOKUP($A27,[4]登録事業所管理簿!$B$4:$O$315,2,FALSE))</f>
        <v>有限会社　健勝重建</v>
      </c>
      <c r="E27" s="265" t="str">
        <f>IF($A27="","",VLOOKUP($A27,[4]登録事業所管理簿!$B$4:$O$315,3,FALSE))&amp;""</f>
        <v>081-0216</v>
      </c>
      <c r="F27" s="265" t="s">
        <v>591</v>
      </c>
      <c r="G27" s="265" t="str">
        <f>IF($A27="","",VLOOKUP($A27,[4]登録事業所管理簿!$B$4:$O$315,5,FALSE))&amp;""</f>
        <v>樋口</v>
      </c>
      <c r="H27" s="285" t="str">
        <f>IF($A27="","",VLOOKUP($A27,[4]登録事業所管理簿!$B$4:$O$315,6,FALSE))&amp;""</f>
        <v>0156-66-3508</v>
      </c>
      <c r="I27" s="265" t="str">
        <f>IF($A27="","",VLOOKUP($A27,[4]登録事業所管理簿!$B$4:$O$315,7,FALSE))&amp;""</f>
        <v/>
      </c>
      <c r="J27" s="300">
        <v>43238</v>
      </c>
      <c r="K27" s="300">
        <v>43602</v>
      </c>
      <c r="L27" s="310" t="s">
        <v>529</v>
      </c>
      <c r="M27" s="330" t="s">
        <v>181</v>
      </c>
      <c r="N27" s="330" t="s">
        <v>35</v>
      </c>
      <c r="O27" s="336" t="s">
        <v>458</v>
      </c>
      <c r="P27" s="346" t="s">
        <v>10</v>
      </c>
      <c r="Q27" s="265"/>
      <c r="R27" s="265"/>
      <c r="S27" s="330" t="s">
        <v>34</v>
      </c>
      <c r="T27" s="330" t="s">
        <v>500</v>
      </c>
      <c r="U27" s="368" t="s">
        <v>409</v>
      </c>
      <c r="V27" s="312"/>
    </row>
    <row r="28" spans="1:22" ht="39.950000000000003" hidden="1" customHeight="1">
      <c r="A28" s="1">
        <v>21</v>
      </c>
      <c r="B28" s="245">
        <v>24</v>
      </c>
      <c r="C28" s="253" t="s">
        <v>642</v>
      </c>
      <c r="D28" s="265" t="str">
        <f>IF($A28="","",VLOOKUP($A28,[4]登録事業所管理簿!$B$4:$O$315,2,FALSE))</f>
        <v>農事組合法人　西上経営組合</v>
      </c>
      <c r="E28" s="265" t="str">
        <f>IF($A28="","",VLOOKUP($A28,[4]登録事業所管理簿!$B$4:$O$315,3,FALSE))&amp;""</f>
        <v>081-0226</v>
      </c>
      <c r="F28" s="265" t="str">
        <f>IF($A28="","",VLOOKUP($A28,[4]登録事業所管理簿!$B$4:$O$315,4,FALSE))&amp;""</f>
        <v>河東郡鹿追町上幌内4線北2番地１</v>
      </c>
      <c r="G28" s="265" t="str">
        <f>IF($A28="","",VLOOKUP($A28,[4]登録事業所管理簿!$B$4:$O$315,5,FALSE))&amp;""</f>
        <v>菅原</v>
      </c>
      <c r="H28" s="285" t="str">
        <f>IF($A28="","",VLOOKUP($A28,[4]登録事業所管理簿!$B$4:$O$315,6,FALSE))&amp;""</f>
        <v>0156-66-3197</v>
      </c>
      <c r="I28" s="265" t="str">
        <f>IF($A28="","",VLOOKUP($A28,[4]登録事業所管理簿!$B$4:$O$315,7,FALSE))&amp;""</f>
        <v/>
      </c>
      <c r="J28" s="300">
        <v>43238</v>
      </c>
      <c r="K28" s="300">
        <v>43602</v>
      </c>
      <c r="L28" s="309" t="s">
        <v>555</v>
      </c>
      <c r="M28" s="330" t="s">
        <v>181</v>
      </c>
      <c r="N28" s="330" t="s">
        <v>35</v>
      </c>
      <c r="O28" s="336" t="s">
        <v>559</v>
      </c>
      <c r="P28" s="265" t="s">
        <v>48</v>
      </c>
      <c r="Q28" s="265" t="s">
        <v>48</v>
      </c>
      <c r="R28" s="265" t="s">
        <v>48</v>
      </c>
      <c r="S28" s="330" t="s">
        <v>34</v>
      </c>
      <c r="T28" s="330" t="s">
        <v>567</v>
      </c>
      <c r="U28" s="368" t="s">
        <v>568</v>
      </c>
      <c r="V28" s="312"/>
    </row>
    <row r="29" spans="1:22" ht="39.950000000000003" hidden="1" customHeight="1">
      <c r="A29" s="1">
        <v>22</v>
      </c>
      <c r="B29" s="245">
        <v>25</v>
      </c>
      <c r="C29" s="253" t="s">
        <v>644</v>
      </c>
      <c r="D29" s="265" t="str">
        <f>IF($A29="","",VLOOKUP($A29,[4]登録事業所管理簿!$B$4:$O$315,2,FALSE))</f>
        <v>有限会社　おかもと鹿追</v>
      </c>
      <c r="E29" s="265" t="str">
        <f>IF($A29="","",VLOOKUP($A29,[4]登録事業所管理簿!$B$4:$O$315,3,FALSE))&amp;""</f>
        <v>081-0201</v>
      </c>
      <c r="F29" s="265" t="str">
        <f>IF($A29="","",VLOOKUP($A29,[4]登録事業所管理簿!$B$4:$O$315,4,FALSE))&amp;""</f>
        <v>河東郡鹿追町新町3丁目８</v>
      </c>
      <c r="G29" s="265" t="str">
        <f>IF($A29="","",VLOOKUP($A29,[4]登録事業所管理簿!$B$4:$O$315,5,FALSE))&amp;""</f>
        <v>岡本</v>
      </c>
      <c r="H29" s="285" t="str">
        <f>IF($A29="","",VLOOKUP($A29,[4]登録事業所管理簿!$B$4:$O$315,6,FALSE))&amp;""</f>
        <v>0156-66-2543</v>
      </c>
      <c r="I29" s="265" t="str">
        <f>IF($A29="","",VLOOKUP($A29,[4]登録事業所管理簿!$B$4:$O$315,7,FALSE))&amp;""</f>
        <v/>
      </c>
      <c r="J29" s="300">
        <v>43238</v>
      </c>
      <c r="K29" s="300">
        <v>43602</v>
      </c>
      <c r="L29" s="233" t="s">
        <v>571</v>
      </c>
      <c r="M29" s="330" t="s">
        <v>181</v>
      </c>
      <c r="N29" s="330" t="s">
        <v>35</v>
      </c>
      <c r="O29" s="336" t="s">
        <v>574</v>
      </c>
      <c r="P29" s="265" t="s">
        <v>48</v>
      </c>
      <c r="Q29" s="265" t="s">
        <v>48</v>
      </c>
      <c r="R29" s="265" t="s">
        <v>48</v>
      </c>
      <c r="S29" s="330" t="s">
        <v>18</v>
      </c>
      <c r="T29" s="330" t="s">
        <v>533</v>
      </c>
      <c r="U29" s="369" t="s">
        <v>133</v>
      </c>
      <c r="V29" s="312"/>
    </row>
    <row r="30" spans="1:22" ht="39.950000000000003" hidden="1" customHeight="1">
      <c r="A30" s="1">
        <v>23</v>
      </c>
      <c r="B30" s="245">
        <v>26</v>
      </c>
      <c r="C30" s="253" t="s">
        <v>103</v>
      </c>
      <c r="D30" s="265" t="str">
        <f>IF($A30="","",VLOOKUP($A30,[4]登録事業所管理簿!$B$4:$O$315,2,FALSE))</f>
        <v>有限会社　佐藤削業</v>
      </c>
      <c r="E30" s="265" t="str">
        <f>IF($A30="","",VLOOKUP($A30,[4]登録事業所管理簿!$B$4:$O$315,3,FALSE))&amp;""</f>
        <v>081-0227</v>
      </c>
      <c r="F30" s="265" t="str">
        <f>IF($A30="","",VLOOKUP($A30,[4]登録事業所管理簿!$B$4:$O$315,4,FALSE))&amp;""</f>
        <v>河東郡鹿追町幌内西22線24番地</v>
      </c>
      <c r="G30" s="265" t="str">
        <f>IF($A30="","",VLOOKUP($A30,[4]登録事業所管理簿!$B$4:$O$315,5,FALSE))&amp;""</f>
        <v>佐藤　毅</v>
      </c>
      <c r="H30" s="285" t="str">
        <f>IF($A30="","",VLOOKUP($A30,[4]登録事業所管理簿!$B$4:$O$315,6,FALSE))&amp;""</f>
        <v>0156-66-3139</v>
      </c>
      <c r="I30" s="265" t="str">
        <f>IF($A30="","",VLOOKUP($A30,[4]登録事業所管理簿!$B$4:$O$315,7,FALSE))&amp;""</f>
        <v/>
      </c>
      <c r="J30" s="300">
        <v>43238</v>
      </c>
      <c r="K30" s="300">
        <v>43602</v>
      </c>
      <c r="L30" s="233" t="s">
        <v>321</v>
      </c>
      <c r="M30" s="330" t="s">
        <v>181</v>
      </c>
      <c r="N30" s="330" t="s">
        <v>35</v>
      </c>
      <c r="O30" s="265" t="s">
        <v>552</v>
      </c>
      <c r="P30" s="265" t="s">
        <v>48</v>
      </c>
      <c r="Q30" s="265" t="s">
        <v>48</v>
      </c>
      <c r="R30" s="265" t="s">
        <v>48</v>
      </c>
      <c r="S30" s="330" t="s">
        <v>18</v>
      </c>
      <c r="T30" s="330" t="s">
        <v>575</v>
      </c>
      <c r="U30" s="370" t="s">
        <v>330</v>
      </c>
      <c r="V30" s="312"/>
    </row>
    <row r="31" spans="1:22" ht="39.950000000000003" hidden="1" customHeight="1">
      <c r="A31" s="1">
        <v>24</v>
      </c>
      <c r="B31" s="245">
        <v>27</v>
      </c>
      <c r="C31" s="253" t="s">
        <v>647</v>
      </c>
      <c r="D31" s="265" t="str">
        <f>IF($A31="","",VLOOKUP($A31,[4]登録事業所管理簿!$B$4:$O$315,2,FALSE))</f>
        <v>医療法人社団　鹿追東町歯科医院</v>
      </c>
      <c r="E31" s="265" t="str">
        <f>IF($A31="","",VLOOKUP($A31,[4]登録事業所管理簿!$B$4:$O$315,3,FALSE))&amp;""</f>
        <v>081-0222</v>
      </c>
      <c r="F31" s="265" t="str">
        <f>IF($A31="","",VLOOKUP($A31,[4]登録事業所管理簿!$B$4:$O$315,4,FALSE))&amp;""</f>
        <v>河東郡鹿追町東町１丁目３０番地</v>
      </c>
      <c r="G31" s="265" t="str">
        <f>IF($A31="","",VLOOKUP($A31,[4]登録事業所管理簿!$B$4:$O$315,5,FALSE))&amp;""</f>
        <v>柴野　憲幸</v>
      </c>
      <c r="H31" s="285" t="str">
        <f>IF($A31="","",VLOOKUP($A31,[4]登録事業所管理簿!$B$4:$O$315,6,FALSE))&amp;""</f>
        <v>0156-67-7100</v>
      </c>
      <c r="I31" s="265" t="str">
        <f>IF($A31="","",VLOOKUP($A31,[4]登録事業所管理簿!$B$4:$O$315,7,FALSE))&amp;""</f>
        <v/>
      </c>
      <c r="J31" s="300">
        <v>43238</v>
      </c>
      <c r="K31" s="300">
        <v>43602</v>
      </c>
      <c r="L31" s="311" t="s">
        <v>577</v>
      </c>
      <c r="M31" s="330" t="s">
        <v>181</v>
      </c>
      <c r="N31" s="330" t="s">
        <v>35</v>
      </c>
      <c r="O31" s="336" t="s">
        <v>587</v>
      </c>
      <c r="P31" s="265" t="s">
        <v>48</v>
      </c>
      <c r="Q31" s="265" t="s">
        <v>48</v>
      </c>
      <c r="R31" s="265" t="s">
        <v>48</v>
      </c>
      <c r="S31" s="330" t="s">
        <v>18</v>
      </c>
      <c r="T31" s="360" t="s">
        <v>584</v>
      </c>
      <c r="U31" s="367" t="s">
        <v>40</v>
      </c>
      <c r="V31" s="312"/>
    </row>
    <row r="32" spans="1:22" s="0" customFormat="1" ht="39.950000000000003" hidden="1" customHeight="1">
      <c r="A32" s="242">
        <v>1</v>
      </c>
      <c r="B32" s="245">
        <v>28</v>
      </c>
      <c r="C32" s="253" t="s">
        <v>431</v>
      </c>
      <c r="D32" s="266" t="str">
        <f>IF($A32="","",VLOOKUP($A32,[4]登録事業所管理簿!$B$4:$O$315,2,FALSE))</f>
        <v>鹿追町国民健康保険病院</v>
      </c>
      <c r="E32" s="265" t="str">
        <f>IF($A32="","",VLOOKUP($A32,[4]登録事業所管理簿!$B$4:$O$315,3,FALSE))</f>
        <v>081-0295</v>
      </c>
      <c r="F32" s="266" t="str">
        <f>IF($A32="","",VLOOKUP($A32,[4]登録事業所管理簿!$B$4:$O$315,4,FALSE))</f>
        <v>河東郡鹿追町東町1-38</v>
      </c>
      <c r="G32" s="265" t="str">
        <f>IF($A32="","",VLOOKUP($A32,[4]登録事業所管理簿!$B$4:$O$315,5,FALSE))</f>
        <v>事務長　菊池　光浩</v>
      </c>
      <c r="H32" s="285" t="str">
        <f>IF($A32="","",VLOOKUP($A32,[4]登録事業所管理簿!$B$4:$O$315,6,FALSE))</f>
        <v>0156-66-2031</v>
      </c>
      <c r="I32" s="265" t="str">
        <f>IF($A32="","",VLOOKUP($A32,[4]登録事業所管理簿!$B$4:$O$315,7,FALSE))</f>
        <v>byouin@town.shikaoi.lg.jp</v>
      </c>
      <c r="J32" s="300">
        <v>43441</v>
      </c>
      <c r="K32" s="300">
        <v>43806</v>
      </c>
      <c r="L32" s="233" t="s">
        <v>179</v>
      </c>
      <c r="M32" s="330" t="s">
        <v>784</v>
      </c>
      <c r="N32" s="330" t="s">
        <v>35</v>
      </c>
      <c r="O32" s="336" t="s">
        <v>112</v>
      </c>
      <c r="P32" s="330" t="s">
        <v>48</v>
      </c>
      <c r="Q32" s="330" t="s">
        <v>48</v>
      </c>
      <c r="R32" s="330" t="s">
        <v>48</v>
      </c>
      <c r="S32" s="330" t="s">
        <v>18</v>
      </c>
      <c r="T32" s="330" t="s">
        <v>185</v>
      </c>
      <c r="U32" s="367" t="s">
        <v>200</v>
      </c>
      <c r="V32" s="312"/>
    </row>
    <row r="33" spans="1:22" s="0" customFormat="1" ht="39.950000000000003" hidden="1" customHeight="1">
      <c r="A33" s="242">
        <v>1</v>
      </c>
      <c r="B33" s="246">
        <v>29</v>
      </c>
      <c r="C33" s="254" t="s">
        <v>649</v>
      </c>
      <c r="D33" s="267" t="str">
        <f>IF($A33="","",VLOOKUP($A33,[4]登録事業所管理簿!$B$4:$O$315,2,FALSE))</f>
        <v>鹿追町国民健康保険病院</v>
      </c>
      <c r="E33" s="269" t="str">
        <f>IF($A33="","",VLOOKUP($A33,[4]登録事業所管理簿!$B$4:$O$315,3,FALSE))</f>
        <v>081-0295</v>
      </c>
      <c r="F33" s="267" t="str">
        <f>IF($A33="","",VLOOKUP($A33,[4]登録事業所管理簿!$B$4:$O$315,4,FALSE))</f>
        <v>河東郡鹿追町東町1-38</v>
      </c>
      <c r="G33" s="269" t="str">
        <f>IF($A33="","",VLOOKUP($A33,[4]登録事業所管理簿!$B$4:$O$315,5,FALSE))</f>
        <v>事務長　菊池　光浩</v>
      </c>
      <c r="H33" s="286" t="str">
        <f>IF($A33="","",VLOOKUP($A33,[4]登録事業所管理簿!$B$4:$O$315,6,FALSE))</f>
        <v>0156-66-2031</v>
      </c>
      <c r="I33" s="269" t="str">
        <f>IF($A33="","",VLOOKUP($A33,[4]登録事業所管理簿!$B$4:$O$315,7,FALSE))</f>
        <v>byouin@town.shikaoi.lg.jp</v>
      </c>
      <c r="J33" s="301">
        <v>43441</v>
      </c>
      <c r="K33" s="301">
        <v>43806</v>
      </c>
      <c r="L33" s="312" t="s">
        <v>85</v>
      </c>
      <c r="M33" s="172" t="s">
        <v>784</v>
      </c>
      <c r="N33" s="172" t="s">
        <v>35</v>
      </c>
      <c r="O33" s="283" t="s">
        <v>186</v>
      </c>
      <c r="P33" s="172" t="s">
        <v>48</v>
      </c>
      <c r="Q33" s="172" t="s">
        <v>48</v>
      </c>
      <c r="R33" s="172" t="s">
        <v>48</v>
      </c>
      <c r="S33" s="172" t="s">
        <v>34</v>
      </c>
      <c r="T33" s="172" t="s">
        <v>192</v>
      </c>
      <c r="U33" s="371" t="s">
        <v>200</v>
      </c>
      <c r="V33" s="312"/>
    </row>
    <row r="34" spans="1:22" s="0" customFormat="1" ht="50.1" hidden="1" customHeight="1">
      <c r="A34" s="242">
        <v>3</v>
      </c>
      <c r="B34" s="40">
        <v>30</v>
      </c>
      <c r="C34" s="51" t="s">
        <v>652</v>
      </c>
      <c r="D34" s="267" t="str">
        <f>IF($A34="","",VLOOKUP($A34,[4]登録事業所管理簿!$B$4:$O$315,2,FALSE))</f>
        <v>株式会社　鹿追ホットスプリングス
（かんの温泉）</v>
      </c>
      <c r="E34" s="270" t="str">
        <f>IF($A34="","",VLOOKUP($A34,[4]登録事業所管理簿!$B$4:$O$315,3,FALSE))&amp;""</f>
        <v>081-0220</v>
      </c>
      <c r="F34" s="282" t="str">
        <f>IF($A34="","",VLOOKUP($A34,[4]登録事業所管理簿!$B$4:$O$315,4,FALSE))&amp;""</f>
        <v>河東郡鹿追町字然別国有林145林班</v>
      </c>
      <c r="G34" s="270" t="str">
        <f>IF($A34="","",VLOOKUP($A34,[4]登録事業所管理簿!$B$4:$O$315,5,FALSE))&amp;""</f>
        <v>代表取締役
勝海　敏正</v>
      </c>
      <c r="H34" s="287" t="str">
        <f>IF($A34="","",VLOOKUP($A34,[4]登録事業所管理簿!$B$4:$O$315,6,FALSE))&amp;""</f>
        <v>050-5319-4068
（090-9758-8270）</v>
      </c>
      <c r="I34" s="270" t="str">
        <f>IF($A34="","",VLOOKUP($A34,[4]登録事業所管理簿!$B$4:$O$315,7,FALSE))&amp;""</f>
        <v>kannno@springs.jp.net</v>
      </c>
      <c r="J34" s="301">
        <v>43441</v>
      </c>
      <c r="K34" s="301">
        <v>43806</v>
      </c>
      <c r="L34" s="313" t="s">
        <v>132</v>
      </c>
      <c r="M34" s="172" t="s">
        <v>784</v>
      </c>
      <c r="N34" s="172">
        <v>1</v>
      </c>
      <c r="O34" s="269" t="s">
        <v>228</v>
      </c>
      <c r="P34" s="172" t="s">
        <v>48</v>
      </c>
      <c r="Q34" s="172" t="s">
        <v>48</v>
      </c>
      <c r="R34" s="172" t="s">
        <v>48</v>
      </c>
      <c r="S34" s="172" t="s">
        <v>34</v>
      </c>
      <c r="T34" s="172" t="s">
        <v>230</v>
      </c>
      <c r="U34" s="337"/>
      <c r="V34" s="387"/>
    </row>
    <row r="35" spans="1:22" s="0" customFormat="1" ht="50.1" hidden="1" customHeight="1">
      <c r="A35" s="242">
        <v>5</v>
      </c>
      <c r="B35" s="246">
        <v>31</v>
      </c>
      <c r="C35" s="254" t="s">
        <v>686</v>
      </c>
      <c r="D35" s="267" t="str">
        <f>IF($A35="","",VLOOKUP($A35,[4]登録事業所管理簿!$B$4:$O$315,2,FALSE))</f>
        <v>北海道拓殖バス　株式会社</v>
      </c>
      <c r="E35" s="269" t="str">
        <f>IF($A35="","",VLOOKUP($A35,[4]登録事業所管理簿!$B$4:$O$315,3,FALSE))&amp;""</f>
        <v>081-0201</v>
      </c>
      <c r="F35" s="267" t="str">
        <f>IF($A35="","",VLOOKUP($A35,[4]登録事業所管理簿!$B$4:$O$315,4,FALSE))&amp;""</f>
        <v>河東郡鹿追町新町3丁目55番地</v>
      </c>
      <c r="G35" s="269" t="str">
        <f>IF($A35="","",VLOOKUP($A35,[4]登録事業所管理簿!$B$4:$O$315,5,FALSE))&amp;""</f>
        <v>中木　雄三郎</v>
      </c>
      <c r="H35" s="286" t="str">
        <f>IF($A35="","",VLOOKUP($A35,[4]登録事業所管理簿!$B$4:$O$315,6,FALSE))&amp;""</f>
        <v>0155-31-8811</v>
      </c>
      <c r="I35" s="269" t="str">
        <f>IF($A35="","",VLOOKUP($A35,[4]登録事業所管理簿!$B$4:$O$315,7,FALSE))&amp;""</f>
        <v>info@takubus.com</v>
      </c>
      <c r="J35" s="301">
        <v>43441</v>
      </c>
      <c r="K35" s="301">
        <v>43806</v>
      </c>
      <c r="L35" s="312" t="s">
        <v>334</v>
      </c>
      <c r="M35" s="172" t="s">
        <v>784</v>
      </c>
      <c r="N35" s="172">
        <v>1</v>
      </c>
      <c r="O35" s="283" t="s">
        <v>347</v>
      </c>
      <c r="P35" s="172" t="s">
        <v>48</v>
      </c>
      <c r="Q35" s="172" t="s">
        <v>48</v>
      </c>
      <c r="R35" s="172" t="s">
        <v>48</v>
      </c>
      <c r="S35" s="172" t="s">
        <v>18</v>
      </c>
      <c r="T35" s="172" t="s">
        <v>339</v>
      </c>
      <c r="U35" s="371" t="s">
        <v>342</v>
      </c>
      <c r="V35" s="312"/>
    </row>
    <row r="36" spans="1:22" s="0" customFormat="1" ht="50.1" hidden="1" customHeight="1">
      <c r="A36" s="242">
        <v>6</v>
      </c>
      <c r="B36" s="40">
        <v>32</v>
      </c>
      <c r="C36" s="51" t="s">
        <v>188</v>
      </c>
      <c r="D36" s="267" t="str">
        <f>IF($A36="","",VLOOKUP($A36,[4]登録事業所管理簿!$B$4:$O$315,2,FALSE))</f>
        <v>カントリーパパ</v>
      </c>
      <c r="E36" s="270" t="str">
        <f>IF($A36="","",VLOOKUP($A36,[4]登録事業所管理簿!$B$4:$O$315,3,FALSE))&amp;""</f>
        <v>081-0216</v>
      </c>
      <c r="F36" s="282" t="str">
        <f>IF($A36="","",VLOOKUP($A36,[4]登録事業所管理簿!$B$4:$O$315,4,FALSE))&amp;""</f>
        <v>河東郡鹿追町北5線11-1</v>
      </c>
      <c r="G36" s="270" t="str">
        <f>IF($A36="","",VLOOKUP($A36,[4]登録事業所管理簿!$B$4:$O$315,5,FALSE))&amp;""</f>
        <v>代表
山岸　宏</v>
      </c>
      <c r="H36" s="288" t="str">
        <f>IF($A36="","",VLOOKUP($A36,[4]登録事業所管理簿!$B$4:$O$315,6,FALSE))&amp;""</f>
        <v>0156-66-2888</v>
      </c>
      <c r="I36" s="270" t="str">
        <f>IF($A36="","",VLOOKUP($A36,[4]登録事業所管理簿!$B$4:$O$315,7,FALSE))&amp;""</f>
        <v xml:space="preserve"> </v>
      </c>
      <c r="J36" s="301">
        <v>43441</v>
      </c>
      <c r="K36" s="301">
        <v>43806</v>
      </c>
      <c r="L36" s="312" t="s">
        <v>343</v>
      </c>
      <c r="M36" s="172" t="s">
        <v>784</v>
      </c>
      <c r="N36" s="172">
        <v>1</v>
      </c>
      <c r="O36" s="269" t="s">
        <v>279</v>
      </c>
      <c r="P36" s="172" t="s">
        <v>48</v>
      </c>
      <c r="Q36" s="172" t="s">
        <v>48</v>
      </c>
      <c r="R36" s="172" t="s">
        <v>48</v>
      </c>
      <c r="S36" s="172" t="s">
        <v>34</v>
      </c>
      <c r="T36" s="172" t="s">
        <v>199</v>
      </c>
      <c r="U36" s="371" t="s">
        <v>788</v>
      </c>
      <c r="V36" s="387"/>
    </row>
    <row r="37" spans="1:22" s="0" customFormat="1" ht="50.1" hidden="1" customHeight="1">
      <c r="A37" s="242">
        <v>9</v>
      </c>
      <c r="B37" s="246">
        <v>33</v>
      </c>
      <c r="C37" s="254" t="s">
        <v>612</v>
      </c>
      <c r="D37" s="267" t="str">
        <f>IF($A37="","",VLOOKUP($A37,[4]登録事業所管理簿!$B$4:$O$315,2,FALSE))</f>
        <v>高田牧場</v>
      </c>
      <c r="E37" s="269" t="str">
        <f>IF($A37="","",VLOOKUP($A37,[4]登録事業所管理簿!$B$4:$O$315,3,FALSE))&amp;""</f>
        <v>081-0228</v>
      </c>
      <c r="F37" s="267" t="str">
        <f>IF($A37="","",VLOOKUP($A37,[4]登録事業所管理簿!$B$4:$O$315,4,FALSE))&amp;""</f>
        <v>河東郡鹿追町美蔓西18線21番地1</v>
      </c>
      <c r="G37" s="269" t="str">
        <f>IF($A37="","",VLOOKUP($A37,[4]登録事業所管理簿!$B$4:$O$315,5,FALSE))&amp;""</f>
        <v>高田　泰輔</v>
      </c>
      <c r="H37" s="286" t="str">
        <f>IF($A37="","",VLOOKUP($A37,[4]登録事業所管理簿!$B$4:$O$315,6,FALSE))&amp;""</f>
        <v>090-1523-2804</v>
      </c>
      <c r="I37" s="269" t="str">
        <f>IF($A37="","",VLOOKUP($A37,[4]登録事業所管理簿!$B$4:$O$315,7,FALSE))&amp;""</f>
        <v/>
      </c>
      <c r="J37" s="301">
        <v>43441</v>
      </c>
      <c r="K37" s="301">
        <v>43806</v>
      </c>
      <c r="L37" s="312" t="s">
        <v>145</v>
      </c>
      <c r="M37" s="172" t="s">
        <v>784</v>
      </c>
      <c r="N37" s="172" t="s">
        <v>35</v>
      </c>
      <c r="O37" s="269" t="s">
        <v>379</v>
      </c>
      <c r="P37" s="172" t="s">
        <v>48</v>
      </c>
      <c r="Q37" s="172" t="s">
        <v>48</v>
      </c>
      <c r="R37" s="172" t="s">
        <v>48</v>
      </c>
      <c r="S37" s="172" t="s">
        <v>18</v>
      </c>
      <c r="T37" s="172" t="s">
        <v>185</v>
      </c>
      <c r="U37" s="371"/>
      <c r="V37" s="312"/>
    </row>
    <row r="38" spans="1:22" s="0" customFormat="1" ht="50.1" hidden="1" customHeight="1">
      <c r="A38" s="242">
        <v>11</v>
      </c>
      <c r="B38" s="40">
        <v>34</v>
      </c>
      <c r="C38" s="51" t="s">
        <v>398</v>
      </c>
      <c r="D38" s="267" t="str">
        <f>IF($A38="","",VLOOKUP($A38,[4]登録事業所管理簿!$B$4:$O$315,2,FALSE))</f>
        <v>とりもと調剤薬局</v>
      </c>
      <c r="E38" s="270" t="str">
        <f>IF($A38="","",VLOOKUP($A38,[4]登録事業所管理簿!$B$4:$O$315,3,FALSE))&amp;""</f>
        <v>081-0201</v>
      </c>
      <c r="F38" s="282" t="str">
        <f>IF($A38="","",VLOOKUP($A38,[4]登録事業所管理簿!$B$4:$O$315,4,FALSE))&amp;""</f>
        <v>河東郡鹿追町新町1-5</v>
      </c>
      <c r="G38" s="270" t="str">
        <f>IF($A38="","",VLOOKUP($A38,[4]登録事業所管理簿!$B$4:$O$315,5,FALSE))&amp;""</f>
        <v>鳥本</v>
      </c>
      <c r="H38" s="288" t="str">
        <f>IF($A38="","",VLOOKUP($A38,[4]登録事業所管理簿!$B$4:$O$315,6,FALSE))&amp;""</f>
        <v>0156-69-7780</v>
      </c>
      <c r="I38" s="270" t="str">
        <f>IF($A38="","",VLOOKUP($A38,[4]登録事業所管理簿!$B$4:$O$315,7,FALSE))&amp;""</f>
        <v/>
      </c>
      <c r="J38" s="301">
        <v>43441</v>
      </c>
      <c r="K38" s="301">
        <v>43806</v>
      </c>
      <c r="L38" s="312" t="s">
        <v>95</v>
      </c>
      <c r="M38" s="172" t="s">
        <v>784</v>
      </c>
      <c r="N38" s="172" t="s">
        <v>35</v>
      </c>
      <c r="O38" s="283" t="s">
        <v>456</v>
      </c>
      <c r="P38" s="172" t="s">
        <v>48</v>
      </c>
      <c r="Q38" s="172" t="s">
        <v>48</v>
      </c>
      <c r="R38" s="172" t="s">
        <v>48</v>
      </c>
      <c r="S38" s="172" t="s">
        <v>34</v>
      </c>
      <c r="T38" s="172" t="s">
        <v>499</v>
      </c>
      <c r="U38" s="371" t="s">
        <v>409</v>
      </c>
      <c r="V38" s="387"/>
    </row>
    <row r="39" spans="1:22" s="0" customFormat="1" ht="69" hidden="1" customHeight="1">
      <c r="A39" s="242">
        <v>26</v>
      </c>
      <c r="B39" s="246">
        <v>35</v>
      </c>
      <c r="C39" s="254" t="s">
        <v>675</v>
      </c>
      <c r="D39" s="267" t="str">
        <f>IF($A39="","",VLOOKUP($A39,[4]登録事業所管理簿!$B$4:$O$315,2,FALSE))</f>
        <v>みやざわ循環器・内科クリニック</v>
      </c>
      <c r="E39" s="269" t="str">
        <f>IF($A39="","",VLOOKUP($A39,[4]登録事業所管理簿!$B$4:$O$315,3,FALSE))&amp;""</f>
        <v>081-0201</v>
      </c>
      <c r="F39" s="267" t="str">
        <f>IF($A39="","",VLOOKUP($A39,[4]登録事業所管理簿!$B$4:$O$315,4,FALSE))&amp;""</f>
        <v>河東郡鹿追町新町１丁目８番地１</v>
      </c>
      <c r="G39" s="269" t="str">
        <f>IF($A39="","",VLOOKUP($A39,[4]登録事業所管理簿!$B$4:$O$315,5,FALSE))&amp;""</f>
        <v>宮澤</v>
      </c>
      <c r="H39" s="286" t="str">
        <f>IF($A39="","",VLOOKUP($A39,[4]登録事業所管理簿!$B$4:$O$315,6,FALSE))&amp;""</f>
        <v>0156-66-1213</v>
      </c>
      <c r="I39" s="269" t="str">
        <f>IF($A39="","",VLOOKUP($A39,[4]登録事業所管理簿!$B$4:$O$315,7,FALSE))&amp;""</f>
        <v/>
      </c>
      <c r="J39" s="301">
        <v>43441</v>
      </c>
      <c r="K39" s="301">
        <v>43806</v>
      </c>
      <c r="L39" s="313" t="s">
        <v>749</v>
      </c>
      <c r="M39" s="172" t="s">
        <v>784</v>
      </c>
      <c r="N39" s="172" t="s">
        <v>35</v>
      </c>
      <c r="O39" s="283" t="s">
        <v>750</v>
      </c>
      <c r="P39" s="172" t="s">
        <v>48</v>
      </c>
      <c r="Q39" s="172" t="s">
        <v>48</v>
      </c>
      <c r="R39" s="172" t="s">
        <v>48</v>
      </c>
      <c r="S39" s="172" t="s">
        <v>34</v>
      </c>
      <c r="T39" s="172" t="s">
        <v>600</v>
      </c>
      <c r="U39" s="371" t="s">
        <v>265</v>
      </c>
      <c r="V39" s="312"/>
    </row>
    <row r="40" spans="1:22" s="0" customFormat="1" ht="85.5" hidden="1" customHeight="1">
      <c r="A40" s="242">
        <v>8</v>
      </c>
      <c r="B40" s="40">
        <v>36</v>
      </c>
      <c r="C40" s="51" t="s">
        <v>134</v>
      </c>
      <c r="D40" s="267" t="str">
        <f>IF($A40="","",VLOOKUP($A40,[4]登録事業所管理簿!$B$4:$O$315,2,FALSE))</f>
        <v>株式会社　三井組</v>
      </c>
      <c r="E40" s="270" t="str">
        <f>IF($A40="","",VLOOKUP($A40,[4]登録事業所管理簿!$B$4:$O$315,3,FALSE))&amp;""</f>
        <v>081-0223</v>
      </c>
      <c r="F40" s="282" t="str">
        <f>IF($A40="","",VLOOKUP($A40,[4]登録事業所管理簿!$B$4:$O$315,4,FALSE))&amp;""</f>
        <v>河東郡鹿追町南町1丁目24番地</v>
      </c>
      <c r="G40" s="270" t="str">
        <f>IF($A40="","",VLOOKUP($A40,[4]登録事業所管理簿!$B$4:$O$315,5,FALSE))&amp;""</f>
        <v>三井　雅弘</v>
      </c>
      <c r="H40" s="288" t="str">
        <f>IF($A40="","",VLOOKUP($A40,[4]登録事業所管理簿!$B$4:$O$315,6,FALSE))&amp;""</f>
        <v>0156-66-2511</v>
      </c>
      <c r="I40" s="270" t="str">
        <f>IF($A40="","",VLOOKUP($A40,[4]登録事業所管理簿!$B$4:$O$315,7,FALSE))&amp;""</f>
        <v/>
      </c>
      <c r="J40" s="301">
        <v>43441</v>
      </c>
      <c r="K40" s="301">
        <v>43806</v>
      </c>
      <c r="L40" s="313" t="s">
        <v>482</v>
      </c>
      <c r="M40" s="172" t="s">
        <v>784</v>
      </c>
      <c r="N40" s="172" t="s">
        <v>35</v>
      </c>
      <c r="O40" s="283" t="s">
        <v>483</v>
      </c>
      <c r="P40" s="172" t="s">
        <v>48</v>
      </c>
      <c r="Q40" s="172" t="s">
        <v>48</v>
      </c>
      <c r="R40" s="172" t="s">
        <v>48</v>
      </c>
      <c r="S40" s="172"/>
      <c r="T40" s="172"/>
      <c r="U40" s="371" t="s">
        <v>764</v>
      </c>
      <c r="V40" s="387"/>
    </row>
    <row r="41" spans="1:22" s="0" customFormat="1" ht="50.1" hidden="1" customHeight="1">
      <c r="A41" s="242">
        <v>21</v>
      </c>
      <c r="B41" s="246">
        <v>37</v>
      </c>
      <c r="C41" s="254" t="s">
        <v>473</v>
      </c>
      <c r="D41" s="267" t="str">
        <f>IF($A41="","",VLOOKUP($A41,[4]登録事業所管理簿!$B$4:$O$315,2,FALSE))</f>
        <v>農事組合法人　西上経営組合</v>
      </c>
      <c r="E41" s="269" t="str">
        <f>IF($A41="","",VLOOKUP($A41,[4]登録事業所管理簿!$B$4:$O$315,3,FALSE))&amp;""</f>
        <v>081-0226</v>
      </c>
      <c r="F41" s="267" t="str">
        <f>IF($A41="","",VLOOKUP($A41,[4]登録事業所管理簿!$B$4:$O$315,4,FALSE))&amp;""</f>
        <v>河東郡鹿追町上幌内4線北2番地１</v>
      </c>
      <c r="G41" s="269" t="str">
        <f>IF($A41="","",VLOOKUP($A41,[4]登録事業所管理簿!$B$4:$O$315,5,FALSE))&amp;""</f>
        <v>菅原</v>
      </c>
      <c r="H41" s="286" t="str">
        <f>IF($A41="","",VLOOKUP($A41,[4]登録事業所管理簿!$B$4:$O$315,6,FALSE))&amp;""</f>
        <v>0156-66-3197</v>
      </c>
      <c r="I41" s="269" t="str">
        <f>IF($A41="","",VLOOKUP($A41,[4]登録事業所管理簿!$B$4:$O$315,7,FALSE))&amp;""</f>
        <v/>
      </c>
      <c r="J41" s="301">
        <v>43441</v>
      </c>
      <c r="K41" s="301">
        <v>43806</v>
      </c>
      <c r="L41" s="313" t="s">
        <v>596</v>
      </c>
      <c r="M41" s="172" t="s">
        <v>784</v>
      </c>
      <c r="N41" s="172" t="s">
        <v>35</v>
      </c>
      <c r="O41" s="283" t="s">
        <v>461</v>
      </c>
      <c r="P41" s="172" t="s">
        <v>48</v>
      </c>
      <c r="Q41" s="172" t="s">
        <v>48</v>
      </c>
      <c r="R41" s="172" t="s">
        <v>48</v>
      </c>
      <c r="S41" s="172" t="s">
        <v>34</v>
      </c>
      <c r="T41" s="172" t="s">
        <v>169</v>
      </c>
      <c r="U41" s="372" t="s">
        <v>769</v>
      </c>
      <c r="V41" s="312"/>
    </row>
    <row r="42" spans="1:22" s="0" customFormat="1" ht="81" hidden="1" customHeight="1">
      <c r="A42" s="242">
        <v>24</v>
      </c>
      <c r="B42" s="40">
        <v>38</v>
      </c>
      <c r="C42" s="51" t="s">
        <v>208</v>
      </c>
      <c r="D42" s="267" t="str">
        <f>IF($A42="","",VLOOKUP($A42,[4]登録事業所管理簿!$B$4:$O$315,2,FALSE))</f>
        <v>医療法人社団　鹿追東町歯科医院</v>
      </c>
      <c r="E42" s="270" t="str">
        <f>IF($A42="","",VLOOKUP($A42,[4]登録事業所管理簿!$B$4:$O$315,3,FALSE))&amp;""</f>
        <v>081-0222</v>
      </c>
      <c r="F42" s="282" t="str">
        <f>IF($A42="","",VLOOKUP($A42,[4]登録事業所管理簿!$B$4:$O$315,4,FALSE))&amp;""</f>
        <v>河東郡鹿追町東町１丁目３０番地</v>
      </c>
      <c r="G42" s="270" t="str">
        <f>IF($A42="","",VLOOKUP($A42,[4]登録事業所管理簿!$B$4:$O$315,5,FALSE))&amp;""</f>
        <v>柴野　憲幸</v>
      </c>
      <c r="H42" s="288" t="str">
        <f>IF($A42="","",VLOOKUP($A42,[4]登録事業所管理簿!$B$4:$O$315,6,FALSE))&amp;""</f>
        <v>0156-67-7100</v>
      </c>
      <c r="I42" s="270" t="str">
        <f>IF($A42="","",VLOOKUP($A42,[4]登録事業所管理簿!$B$4:$O$315,7,FALSE))&amp;""</f>
        <v/>
      </c>
      <c r="J42" s="301">
        <v>43441</v>
      </c>
      <c r="K42" s="301">
        <v>43806</v>
      </c>
      <c r="L42" s="314" t="s">
        <v>629</v>
      </c>
      <c r="M42" s="172" t="s">
        <v>784</v>
      </c>
      <c r="N42" s="172" t="s">
        <v>35</v>
      </c>
      <c r="O42" s="283" t="s">
        <v>316</v>
      </c>
      <c r="P42" s="172" t="s">
        <v>48</v>
      </c>
      <c r="Q42" s="172" t="s">
        <v>48</v>
      </c>
      <c r="R42" s="172" t="s">
        <v>48</v>
      </c>
      <c r="S42" s="172" t="s">
        <v>18</v>
      </c>
      <c r="T42" s="361" t="s">
        <v>531</v>
      </c>
      <c r="U42" s="371" t="s">
        <v>570</v>
      </c>
      <c r="V42" s="387"/>
    </row>
    <row r="43" spans="1:22" s="0" customFormat="1" ht="96" hidden="1" customHeight="1">
      <c r="A43" s="242">
        <v>7</v>
      </c>
      <c r="B43" s="246">
        <v>39</v>
      </c>
      <c r="C43" s="254" t="s">
        <v>687</v>
      </c>
      <c r="D43" s="267" t="str">
        <f>IF($A43="","",VLOOKUP($A43,[4]登録事業所管理簿!$B$4:$O$315,2,FALSE))</f>
        <v>カントリーファーマーズ藤田牧場</v>
      </c>
      <c r="E43" s="269" t="str">
        <f>IF($A43="","",VLOOKUP($A43,[4]登録事業所管理簿!$B$4:$O$315,3,FALSE))&amp;""</f>
        <v>081-0341</v>
      </c>
      <c r="F43" s="267" t="str">
        <f>IF($A43="","",VLOOKUP($A43,[4]登録事業所管理簿!$B$4:$O$315,4,FALSE))&amp;""</f>
        <v>河東郡鹿追町瓜幕西28線26-5</v>
      </c>
      <c r="G43" s="283" t="str">
        <f>IF($A43="","",VLOOKUP($A43,[4]登録事業所管理簿!$B$4:$O$315,5,FALSE))&amp;""</f>
        <v>代表　藤田　均
（担当　藤田　大和）</v>
      </c>
      <c r="H43" s="289" t="str">
        <f>IF($A43="","",VLOOKUP($A43,[4]登録事業所管理簿!$B$4:$O$315,6,FALSE))&amp;""</f>
        <v>0156-67-2316
（090-9389-2794）</v>
      </c>
      <c r="I43" s="269" t="str">
        <f>IF($A43="","",VLOOKUP($A43,[4]登録事業所管理簿!$B$4:$O$315,7,FALSE))&amp;""</f>
        <v xml:space="preserve"> </v>
      </c>
      <c r="J43" s="301">
        <v>43441</v>
      </c>
      <c r="K43" s="301">
        <v>43806</v>
      </c>
      <c r="L43" s="312" t="s">
        <v>352</v>
      </c>
      <c r="M43" s="172" t="s">
        <v>784</v>
      </c>
      <c r="N43" s="172">
        <v>1</v>
      </c>
      <c r="O43" s="283" t="s">
        <v>273</v>
      </c>
      <c r="P43" s="172" t="s">
        <v>48</v>
      </c>
      <c r="Q43" s="172" t="s">
        <v>48</v>
      </c>
      <c r="R43" s="172" t="s">
        <v>48</v>
      </c>
      <c r="S43" s="172" t="s">
        <v>18</v>
      </c>
      <c r="T43" s="129" t="s">
        <v>551</v>
      </c>
      <c r="U43" s="371" t="s">
        <v>757</v>
      </c>
      <c r="V43" s="312"/>
    </row>
    <row r="44" spans="1:22" s="0" customFormat="1" ht="50.1" hidden="1" customHeight="1">
      <c r="A44" s="242">
        <v>25</v>
      </c>
      <c r="B44" s="33">
        <v>40</v>
      </c>
      <c r="C44" s="45" t="s">
        <v>14</v>
      </c>
      <c r="D44" s="55" t="str">
        <f>IF($A44="","",VLOOKUP($A44,[4]登録事業所管理簿!$B$4:$O$315,2,FALSE))</f>
        <v>鹿追郵便局</v>
      </c>
      <c r="E44" s="56" t="str">
        <f>IF($A44="","",VLOOKUP($A44,[4]登録事業所管理簿!$B$4:$O$315,3,FALSE))&amp;""</f>
        <v>081-0221</v>
      </c>
      <c r="F44" s="81" t="str">
        <f>IF($A44="","",VLOOKUP($A44,[4]登録事業所管理簿!$B$4:$O$315,4,FALSE))&amp;""</f>
        <v>河東郡鹿追町栄町１丁目４番地</v>
      </c>
      <c r="G44" s="56" t="str">
        <f>IF($A44="","",VLOOKUP($A44,[4]登録事業所管理簿!$B$4:$O$315,5,FALSE))&amp;""</f>
        <v>及川</v>
      </c>
      <c r="H44" s="91" t="str">
        <f>IF($A44="","",VLOOKUP($A44,[4]登録事業所管理簿!$B$4:$O$315,6,FALSE))&amp;""</f>
        <v>080-9893-1083</v>
      </c>
      <c r="I44" s="56" t="str">
        <f>IF($A44="","",VLOOKUP($A44,[4]登録事業所管理簿!$B$4:$O$315,7,FALSE))&amp;""</f>
        <v/>
      </c>
      <c r="J44" s="116">
        <v>43441</v>
      </c>
      <c r="K44" s="116">
        <v>43806</v>
      </c>
      <c r="L44" s="136" t="s">
        <v>70</v>
      </c>
      <c r="M44" s="34" t="s">
        <v>784</v>
      </c>
      <c r="N44" s="34" t="s">
        <v>35</v>
      </c>
      <c r="O44" s="56" t="s">
        <v>651</v>
      </c>
      <c r="P44" s="34" t="s">
        <v>48</v>
      </c>
      <c r="Q44" s="34" t="s">
        <v>48</v>
      </c>
      <c r="R44" s="34" t="s">
        <v>48</v>
      </c>
      <c r="S44" s="33" t="s">
        <v>34</v>
      </c>
      <c r="T44" s="56" t="s">
        <v>520</v>
      </c>
      <c r="U44" s="173" t="s">
        <v>586</v>
      </c>
      <c r="V44" s="387"/>
    </row>
    <row r="45" spans="1:22" s="0" customFormat="1" ht="50.1" hidden="1" customHeight="1">
      <c r="A45" s="242">
        <v>12</v>
      </c>
      <c r="B45" s="246">
        <v>41</v>
      </c>
      <c r="C45" s="254" t="s">
        <v>689</v>
      </c>
      <c r="D45" s="267" t="str">
        <f>IF($A45="","",VLOOKUP($A45,[4]登録事業所管理簿!$B$4:$O$315,2,FALSE))</f>
        <v>有限会社　健勝重建</v>
      </c>
      <c r="E45" s="269" t="str">
        <f>IF($A45="","",VLOOKUP($A45,[4]登録事業所管理簿!$B$4:$O$315,3,FALSE))&amp;""</f>
        <v>081-0216</v>
      </c>
      <c r="F45" s="267" t="str">
        <f>IF($A45="","",VLOOKUP($A45,[4]登録事業所管理簿!$B$4:$O$315,4,FALSE))&amp;""</f>
        <v>河東郡鹿追町鹿追北5線2番地23</v>
      </c>
      <c r="G45" s="269" t="str">
        <f>IF($A45="","",VLOOKUP($A45,[4]登録事業所管理簿!$B$4:$O$315,5,FALSE))&amp;""</f>
        <v>樋口</v>
      </c>
      <c r="H45" s="286" t="str">
        <f>IF($A45="","",VLOOKUP($A45,[4]登録事業所管理簿!$B$4:$O$315,6,FALSE))&amp;""</f>
        <v>0156-66-3508</v>
      </c>
      <c r="I45" s="269" t="str">
        <f>IF($A45="","",VLOOKUP($A45,[4]登録事業所管理簿!$B$4:$O$315,7,FALSE))&amp;""</f>
        <v/>
      </c>
      <c r="J45" s="301">
        <v>43441</v>
      </c>
      <c r="K45" s="301">
        <v>43806</v>
      </c>
      <c r="L45" s="313" t="s">
        <v>716</v>
      </c>
      <c r="M45" s="172" t="s">
        <v>784</v>
      </c>
      <c r="N45" s="172" t="s">
        <v>35</v>
      </c>
      <c r="O45" s="269" t="s">
        <v>351</v>
      </c>
      <c r="P45" s="129" t="s">
        <v>10</v>
      </c>
      <c r="Q45" s="172" t="s">
        <v>48</v>
      </c>
      <c r="R45" s="172" t="s">
        <v>48</v>
      </c>
      <c r="S45" s="172" t="s">
        <v>34</v>
      </c>
      <c r="T45" s="269" t="s">
        <v>106</v>
      </c>
      <c r="U45" s="371" t="s">
        <v>717</v>
      </c>
      <c r="V45" s="312"/>
    </row>
    <row r="46" spans="1:22" s="0" customFormat="1" ht="50.1" hidden="1" customHeight="1">
      <c r="A46" s="242">
        <v>13</v>
      </c>
      <c r="B46" s="40">
        <v>42</v>
      </c>
      <c r="C46" s="51" t="s">
        <v>691</v>
      </c>
      <c r="D46" s="267" t="str">
        <f>IF($A46="","",VLOOKUP($A46,[4]登録事業所管理簿!$B$4:$O$315,2,FALSE))</f>
        <v>鳥せいチェーン　鹿追店</v>
      </c>
      <c r="E46" s="270" t="str">
        <f>IF($A46="","",VLOOKUP($A46,[4]登録事業所管理簿!$B$4:$O$315,3,FALSE))&amp;""</f>
        <v>081-0221</v>
      </c>
      <c r="F46" s="282" t="str">
        <f>IF($A46="","",VLOOKUP($A46,[4]登録事業所管理簿!$B$4:$O$315,4,FALSE))&amp;""</f>
        <v>河東郡鹿追町栄町1丁目63</v>
      </c>
      <c r="G46" s="270" t="str">
        <f>IF($A46="","",VLOOKUP($A46,[4]登録事業所管理簿!$B$4:$O$315,5,FALSE))&amp;""</f>
        <v>鈴木　健一</v>
      </c>
      <c r="H46" s="288" t="str">
        <f>IF($A46="","",VLOOKUP($A46,[4]登録事業所管理簿!$B$4:$O$315,6,FALSE))&amp;""</f>
        <v>0156-66-2989</v>
      </c>
      <c r="I46" s="270" t="str">
        <f>IF($A46="","",VLOOKUP($A46,[4]登録事業所管理簿!$B$4:$O$315,7,FALSE))&amp;""</f>
        <v/>
      </c>
      <c r="J46" s="301">
        <v>43441</v>
      </c>
      <c r="K46" s="301">
        <v>43806</v>
      </c>
      <c r="L46" s="312" t="s">
        <v>207</v>
      </c>
      <c r="M46" s="172" t="s">
        <v>784</v>
      </c>
      <c r="N46" s="172" t="s">
        <v>35</v>
      </c>
      <c r="O46" s="269" t="s">
        <v>639</v>
      </c>
      <c r="P46" s="172" t="s">
        <v>48</v>
      </c>
      <c r="Q46" s="172" t="s">
        <v>48</v>
      </c>
      <c r="R46" s="172" t="s">
        <v>48</v>
      </c>
      <c r="S46" s="172" t="s">
        <v>34</v>
      </c>
      <c r="T46" s="129" t="s">
        <v>719</v>
      </c>
      <c r="U46" s="371" t="s">
        <v>409</v>
      </c>
      <c r="V46" s="387"/>
    </row>
    <row r="47" spans="1:22" s="0" customFormat="1" ht="50.1" hidden="1" customHeight="1">
      <c r="A47" s="242">
        <v>15</v>
      </c>
      <c r="B47" s="247">
        <v>43</v>
      </c>
      <c r="C47" s="255" t="s">
        <v>694</v>
      </c>
      <c r="D47" s="267" t="str">
        <f>IF($A47="","",VLOOKUP($A47,[4]登録事業所管理簿!$B$4:$O$315,2,FALSE))</f>
        <v xml:space="preserve">
然別湖畔温泉ホテル風水　</v>
      </c>
      <c r="E47" s="269" t="str">
        <f>IF($A47="","",VLOOKUP($A47,[4]登録事業所管理簿!$B$4:$O$315,3,FALSE))&amp;""</f>
        <v>081-0344</v>
      </c>
      <c r="F47" s="267" t="str">
        <f>IF($A47="","",VLOOKUP($A47,[4]登録事業所管理簿!$B$4:$O$315,4,FALSE))&amp;""</f>
        <v>河東郡鹿追町字然別湖畔</v>
      </c>
      <c r="G47" s="269" t="str">
        <f>IF($A47="","",VLOOKUP($A47,[4]登録事業所管理簿!$B$4:$O$315,5,FALSE))&amp;""</f>
        <v>水間</v>
      </c>
      <c r="H47" s="286" t="str">
        <f>IF($A47="","",VLOOKUP($A47,[4]登録事業所管理簿!$B$4:$O$315,6,FALSE))&amp;""</f>
        <v>0156-67-2211</v>
      </c>
      <c r="I47" s="269" t="str">
        <f>IF($A47="","",VLOOKUP($A47,[4]登録事業所管理簿!$B$4:$O$315,7,FALSE))&amp;""</f>
        <v/>
      </c>
      <c r="J47" s="301">
        <v>43441</v>
      </c>
      <c r="K47" s="301">
        <v>43806</v>
      </c>
      <c r="L47" s="312" t="s">
        <v>54</v>
      </c>
      <c r="M47" s="172" t="s">
        <v>784</v>
      </c>
      <c r="N47" s="172" t="s">
        <v>35</v>
      </c>
      <c r="O47" s="283" t="s">
        <v>313</v>
      </c>
      <c r="P47" s="172" t="s">
        <v>48</v>
      </c>
      <c r="Q47" s="172" t="s">
        <v>48</v>
      </c>
      <c r="R47" s="172" t="s">
        <v>48</v>
      </c>
      <c r="S47" s="172" t="s">
        <v>18</v>
      </c>
      <c r="T47" s="129" t="s">
        <v>721</v>
      </c>
      <c r="U47" s="371" t="s">
        <v>736</v>
      </c>
      <c r="V47" s="312"/>
    </row>
    <row r="48" spans="1:22" s="0" customFormat="1" ht="50.1" hidden="1" customHeight="1">
      <c r="A48" s="242">
        <v>15</v>
      </c>
      <c r="B48" s="31">
        <v>44</v>
      </c>
      <c r="C48" s="256" t="s">
        <v>700</v>
      </c>
      <c r="D48" s="267" t="str">
        <f>IF($A48="","",VLOOKUP($A48,[4]登録事業所管理簿!$B$4:$O$315,2,FALSE))</f>
        <v xml:space="preserve">
然別湖畔温泉ホテル風水　</v>
      </c>
      <c r="E48" s="270" t="str">
        <f>IF($A48="","",VLOOKUP($A48,[4]登録事業所管理簿!$B$4:$O$315,3,FALSE))&amp;""</f>
        <v>081-0344</v>
      </c>
      <c r="F48" s="282" t="str">
        <f>IF($A48="","",VLOOKUP($A48,[4]登録事業所管理簿!$B$4:$O$315,4,FALSE))&amp;""</f>
        <v>河東郡鹿追町字然別湖畔</v>
      </c>
      <c r="G48" s="270" t="str">
        <f>IF($A48="","",VLOOKUP($A48,[4]登録事業所管理簿!$B$4:$O$315,5,FALSE))&amp;""</f>
        <v>水間</v>
      </c>
      <c r="H48" s="288" t="str">
        <f>IF($A48="","",VLOOKUP($A48,[4]登録事業所管理簿!$B$4:$O$315,6,FALSE))&amp;""</f>
        <v>0156-67-2211</v>
      </c>
      <c r="I48" s="270" t="str">
        <f>IF($A48="","",VLOOKUP($A48,[4]登録事業所管理簿!$B$4:$O$315,7,FALSE))&amp;""</f>
        <v/>
      </c>
      <c r="J48" s="301">
        <v>43441</v>
      </c>
      <c r="K48" s="301">
        <v>43806</v>
      </c>
      <c r="L48" s="304" t="s">
        <v>637</v>
      </c>
      <c r="M48" s="172" t="s">
        <v>784</v>
      </c>
      <c r="N48" s="172" t="s">
        <v>35</v>
      </c>
      <c r="O48" s="337" t="s">
        <v>731</v>
      </c>
      <c r="P48" s="172" t="s">
        <v>48</v>
      </c>
      <c r="Q48" s="172" t="s">
        <v>48</v>
      </c>
      <c r="R48" s="172" t="s">
        <v>48</v>
      </c>
      <c r="S48" s="172" t="s">
        <v>34</v>
      </c>
      <c r="T48" s="129" t="s">
        <v>728</v>
      </c>
      <c r="U48" s="371" t="s">
        <v>523</v>
      </c>
      <c r="V48" s="387"/>
    </row>
    <row r="49" spans="1:22" s="0" customFormat="1" ht="50.1" hidden="1" customHeight="1">
      <c r="A49" s="242">
        <v>23</v>
      </c>
      <c r="B49" s="246">
        <v>45</v>
      </c>
      <c r="C49" s="254" t="s">
        <v>698</v>
      </c>
      <c r="D49" s="267" t="str">
        <f>IF($A49="","",VLOOKUP($A49,[4]登録事業所管理簿!$B$4:$O$315,2,FALSE))</f>
        <v>有限会社　佐藤削業</v>
      </c>
      <c r="E49" s="269" t="str">
        <f>IF($A49="","",VLOOKUP($A49,[4]登録事業所管理簿!$B$4:$O$315,3,FALSE))&amp;""</f>
        <v>081-0227</v>
      </c>
      <c r="F49" s="267" t="str">
        <f>IF($A49="","",VLOOKUP($A49,[4]登録事業所管理簿!$B$4:$O$315,4,FALSE))&amp;""</f>
        <v>河東郡鹿追町幌内西22線24番地</v>
      </c>
      <c r="G49" s="269" t="str">
        <f>IF($A49="","",VLOOKUP($A49,[4]登録事業所管理簿!$B$4:$O$315,5,FALSE))&amp;""</f>
        <v>佐藤　毅</v>
      </c>
      <c r="H49" s="286" t="str">
        <f>IF($A49="","",VLOOKUP($A49,[4]登録事業所管理簿!$B$4:$O$315,6,FALSE))&amp;""</f>
        <v>0156-66-3139</v>
      </c>
      <c r="I49" s="269" t="str">
        <f>IF($A49="","",VLOOKUP($A49,[4]登録事業所管理簿!$B$4:$O$315,7,FALSE))&amp;""</f>
        <v/>
      </c>
      <c r="J49" s="301">
        <v>43441</v>
      </c>
      <c r="K49" s="301">
        <v>43806</v>
      </c>
      <c r="L49" s="312" t="s">
        <v>607</v>
      </c>
      <c r="M49" s="172" t="s">
        <v>784</v>
      </c>
      <c r="N49" s="172" t="s">
        <v>35</v>
      </c>
      <c r="O49" s="269" t="s">
        <v>552</v>
      </c>
      <c r="P49" s="172" t="s">
        <v>48</v>
      </c>
      <c r="Q49" s="172" t="s">
        <v>48</v>
      </c>
      <c r="R49" s="172" t="s">
        <v>48</v>
      </c>
      <c r="S49" s="172" t="s">
        <v>18</v>
      </c>
      <c r="T49" s="172" t="s">
        <v>86</v>
      </c>
      <c r="U49" s="373" t="s">
        <v>508</v>
      </c>
      <c r="V49" s="312"/>
    </row>
    <row r="50" spans="1:22" s="0" customFormat="1" ht="50.1" hidden="1" customHeight="1">
      <c r="A50" s="242">
        <v>19</v>
      </c>
      <c r="B50" s="40">
        <v>46</v>
      </c>
      <c r="C50" s="51" t="s">
        <v>505</v>
      </c>
      <c r="D50" s="267" t="str">
        <f>IF($A50="","",VLOOKUP($A50,[4]登録事業所管理簿!$B$4:$O$315,2,FALSE))</f>
        <v>セブンイレブン鹿追南町店</v>
      </c>
      <c r="E50" s="270" t="str">
        <f>IF($A50="","",VLOOKUP($A50,[4]登録事業所管理簿!$B$4:$O$315,3,FALSE))&amp;""</f>
        <v>081-0223</v>
      </c>
      <c r="F50" s="282" t="str">
        <f>IF($A50="","",VLOOKUP($A50,[4]登録事業所管理簿!$B$4:$O$315,4,FALSE))&amp;""</f>
        <v>河東郡鹿追町南町2丁目11番地</v>
      </c>
      <c r="G50" s="270" t="str">
        <f>IF($A50="","",VLOOKUP($A50,[4]登録事業所管理簿!$B$4:$O$315,5,FALSE))&amp;""</f>
        <v>村上</v>
      </c>
      <c r="H50" s="288" t="str">
        <f>IF($A50="","",VLOOKUP($A50,[4]登録事業所管理簿!$B$4:$O$315,6,FALSE))&amp;""</f>
        <v>0156-69-7800</v>
      </c>
      <c r="I50" s="270" t="str">
        <f>IF($A50="","",VLOOKUP($A50,[4]登録事業所管理簿!$B$4:$O$315,7,FALSE))&amp;""</f>
        <v/>
      </c>
      <c r="J50" s="301">
        <v>43441</v>
      </c>
      <c r="K50" s="301">
        <v>43806</v>
      </c>
      <c r="L50" s="313" t="s">
        <v>656</v>
      </c>
      <c r="M50" s="172" t="s">
        <v>784</v>
      </c>
      <c r="N50" s="172" t="s">
        <v>35</v>
      </c>
      <c r="O50" s="269" t="s">
        <v>730</v>
      </c>
      <c r="P50" s="172" t="s">
        <v>48</v>
      </c>
      <c r="Q50" s="172" t="s">
        <v>48</v>
      </c>
      <c r="R50" s="172" t="s">
        <v>48</v>
      </c>
      <c r="S50" s="172" t="s">
        <v>34</v>
      </c>
      <c r="T50" s="172" t="s">
        <v>767</v>
      </c>
      <c r="U50" s="371" t="s">
        <v>409</v>
      </c>
      <c r="V50" s="387"/>
    </row>
    <row r="51" spans="1:22" s="0" customFormat="1" ht="50.1" hidden="1" customHeight="1">
      <c r="A51" s="242">
        <v>27</v>
      </c>
      <c r="B51" s="246">
        <v>47</v>
      </c>
      <c r="C51" s="254" t="s">
        <v>62</v>
      </c>
      <c r="D51" s="267" t="str">
        <f>IF($A51="","",VLOOKUP($A51,[4]登録事業所管理簿!$B$4:$O$315,2,FALSE))</f>
        <v>太田農場</v>
      </c>
      <c r="E51" s="269" t="str">
        <f>IF($A51="","",VLOOKUP($A51,[4]登録事業所管理簿!$B$4:$O$315,3,FALSE))&amp;""</f>
        <v>081-0217</v>
      </c>
      <c r="F51" s="267" t="str">
        <f>IF($A51="","",VLOOKUP($A51,[4]登録事業所管理簿!$B$4:$O$315,4,FALSE))&amp;""</f>
        <v>河東郡鹿追町鹿追基線7番地</v>
      </c>
      <c r="G51" s="269" t="str">
        <f>IF($A51="","",VLOOKUP($A51,[4]登録事業所管理簿!$B$4:$O$315,5,FALSE))&amp;""</f>
        <v>太田　幸男</v>
      </c>
      <c r="H51" s="286" t="str">
        <f>IF($A51="","",VLOOKUP($A51,[4]登録事業所管理簿!$B$4:$O$315,6,FALSE))&amp;""</f>
        <v>090-3772-3834</v>
      </c>
      <c r="I51" s="269" t="str">
        <f>IF($A51="","",VLOOKUP($A51,[4]登録事業所管理簿!$B$4:$O$315,7,FALSE))&amp;""</f>
        <v/>
      </c>
      <c r="J51" s="301">
        <v>43441</v>
      </c>
      <c r="K51" s="301">
        <v>43806</v>
      </c>
      <c r="L51" s="312" t="s">
        <v>779</v>
      </c>
      <c r="M51" s="172" t="s">
        <v>784</v>
      </c>
      <c r="N51" s="172" t="s">
        <v>35</v>
      </c>
      <c r="O51" s="269" t="s">
        <v>780</v>
      </c>
      <c r="P51" s="172" t="s">
        <v>48</v>
      </c>
      <c r="Q51" s="172" t="s">
        <v>48</v>
      </c>
      <c r="R51" s="172" t="s">
        <v>48</v>
      </c>
      <c r="S51" s="172" t="s">
        <v>18</v>
      </c>
      <c r="T51" s="269" t="s">
        <v>782</v>
      </c>
      <c r="U51" s="371" t="s">
        <v>203</v>
      </c>
      <c r="V51" s="312"/>
    </row>
    <row r="52" spans="1:22" ht="39.950000000000003" hidden="1" customHeight="1">
      <c r="A52" s="1">
        <v>28</v>
      </c>
      <c r="B52" s="248">
        <v>48</v>
      </c>
      <c r="C52" s="257" t="s">
        <v>702</v>
      </c>
      <c r="D52" s="268" t="str">
        <f>IF($A52="","",VLOOKUP($A52,[4]登録事業所管理簿!$B$4:$O$315,2,FALSE))</f>
        <v>鹿追町役場（企画課）</v>
      </c>
      <c r="E52" s="268" t="str">
        <f>IF($A52="","",VLOOKUP($A52,[4]登録事業所管理簿!$B$4:$O$315,3,FALSE))&amp;""</f>
        <v>081-0292</v>
      </c>
      <c r="F52" s="268" t="str">
        <f>IF($A52="","",VLOOKUP($A52,[4]登録事業所管理簿!$B$4:$O$315,4,FALSE))&amp;""</f>
        <v>河東郡鹿追町東町１丁目１５番地１</v>
      </c>
      <c r="G52" s="268" t="str">
        <f>IF($A52="","",VLOOKUP($A52,[4]登録事業所管理簿!$B$4:$O$315,5,FALSE))&amp;""</f>
        <v>迫田・松谷・山本</v>
      </c>
      <c r="H52" s="290" t="str">
        <f>IF($A52="","",VLOOKUP($A52,[4]登録事業所管理簿!$B$4:$O$315,6,FALSE))&amp;""</f>
        <v>0156-66-4032</v>
      </c>
      <c r="I52" s="268" t="str">
        <f>IF($A52="","",VLOOKUP($A52,[4]登録事業所管理簿!$B$4:$O$315,7,FALSE))&amp;""</f>
        <v/>
      </c>
      <c r="J52" s="302">
        <v>43441</v>
      </c>
      <c r="K52" s="302">
        <v>43455</v>
      </c>
      <c r="L52" s="315" t="s">
        <v>811</v>
      </c>
      <c r="M52" s="331">
        <v>43555</v>
      </c>
      <c r="N52" s="334">
        <v>1</v>
      </c>
      <c r="O52" s="268" t="s">
        <v>306</v>
      </c>
      <c r="P52" s="347" t="s">
        <v>785</v>
      </c>
      <c r="Q52" s="347" t="s">
        <v>706</v>
      </c>
      <c r="R52" s="334" t="s">
        <v>48</v>
      </c>
      <c r="S52" s="334" t="s">
        <v>18</v>
      </c>
      <c r="T52" s="362" t="s">
        <v>281</v>
      </c>
      <c r="U52" s="374"/>
      <c r="V52" s="312"/>
    </row>
    <row r="53" spans="1:22" ht="66.75" hidden="1" customHeight="1">
      <c r="A53" s="1">
        <v>16</v>
      </c>
      <c r="B53" s="247">
        <v>49</v>
      </c>
      <c r="C53" s="254" t="s">
        <v>704</v>
      </c>
      <c r="D53" s="269" t="str">
        <f>IF($A53="","",VLOOKUP($A53,[4]登録事業所管理簿!$B$4:$O$315,2,FALSE))</f>
        <v>道の駅　しかおい直売会</v>
      </c>
      <c r="E53" s="269" t="str">
        <f>IF($A53="","",VLOOKUP($A53,[4]登録事業所管理簿!$B$4:$O$315,3,FALSE))&amp;""</f>
        <v>081-0222</v>
      </c>
      <c r="F53" s="269" t="str">
        <f>IF($A53="","",VLOOKUP($A53,[4]登録事業所管理簿!$B$4:$O$315,4,FALSE))&amp;""</f>
        <v>河東郡鹿追町東町3丁目2番地</v>
      </c>
      <c r="G53" s="269" t="str">
        <f>IF($A53="","",VLOOKUP($A53,[4]登録事業所管理簿!$B$4:$O$315,5,FALSE))&amp;""</f>
        <v>窪田</v>
      </c>
      <c r="H53" s="286" t="str">
        <f>IF($A53="","",VLOOKUP($A53,[4]登録事業所管理簿!$B$4:$O$315,6,FALSE))&amp;""</f>
        <v>0156-66-1125</v>
      </c>
      <c r="I53" s="269" t="str">
        <f>IF($A53="","",VLOOKUP($A53,[4]登録事業所管理簿!$B$4:$O$315,7,FALSE))&amp;""</f>
        <v/>
      </c>
      <c r="J53" s="301">
        <v>43441</v>
      </c>
      <c r="K53" s="301">
        <v>43806</v>
      </c>
      <c r="L53" s="313" t="s">
        <v>661</v>
      </c>
      <c r="M53" s="172" t="s">
        <v>784</v>
      </c>
      <c r="N53" s="172" t="s">
        <v>834</v>
      </c>
      <c r="O53" s="338" t="s">
        <v>61</v>
      </c>
      <c r="P53" s="172" t="s">
        <v>48</v>
      </c>
      <c r="Q53" s="172" t="s">
        <v>48</v>
      </c>
      <c r="R53" s="172" t="s">
        <v>48</v>
      </c>
      <c r="S53" s="172"/>
      <c r="T53" s="283" t="s">
        <v>836</v>
      </c>
      <c r="U53" s="371" t="s">
        <v>409</v>
      </c>
      <c r="V53" s="312"/>
    </row>
    <row r="54" spans="1:22" ht="39.950000000000003" hidden="1" customHeight="1">
      <c r="A54" s="1">
        <v>17</v>
      </c>
      <c r="B54" s="31">
        <v>50</v>
      </c>
      <c r="C54" s="51" t="s">
        <v>710</v>
      </c>
      <c r="D54" s="270" t="str">
        <f>IF($A54="","",VLOOKUP($A54,[4]登録事業所管理簿!$B$4:$O$315,2,FALSE))</f>
        <v>鈴蘭ビルサービス　株式会社</v>
      </c>
      <c r="E54" s="270" t="str">
        <f>IF($A54="","",VLOOKUP($A54,[4]登録事業所管理簿!$B$4:$O$315,3,FALSE))&amp;""</f>
        <v>080-0312</v>
      </c>
      <c r="F54" s="282" t="str">
        <f>IF($A54="","",VLOOKUP($A54,[4]登録事業所管理簿!$B$4:$O$315,4,FALSE))&amp;""</f>
        <v>河東郡音更町南鈴蘭南2丁目4番地</v>
      </c>
      <c r="G54" s="270" t="str">
        <f>IF($A54="","",VLOOKUP($A54,[4]登録事業所管理簿!$B$4:$O$315,5,FALSE))&amp;""</f>
        <v>五十嵐</v>
      </c>
      <c r="H54" s="288" t="str">
        <f>IF($A54="","",VLOOKUP($A54,[4]登録事業所管理簿!$B$4:$O$315,6,FALSE))&amp;""</f>
        <v>0155-32-3800</v>
      </c>
      <c r="I54" s="270" t="str">
        <f>IF($A54="","",VLOOKUP($A54,[4]登録事業所管理簿!$B$4:$O$315,7,FALSE))&amp;""</f>
        <v/>
      </c>
      <c r="J54" s="301">
        <v>43462</v>
      </c>
      <c r="K54" s="301">
        <v>43827</v>
      </c>
      <c r="L54" s="316" t="s">
        <v>761</v>
      </c>
      <c r="M54" s="31" t="s">
        <v>838</v>
      </c>
      <c r="N54" s="172" t="s">
        <v>834</v>
      </c>
      <c r="O54" s="279" t="s">
        <v>841</v>
      </c>
      <c r="P54" s="282" t="s">
        <v>843</v>
      </c>
      <c r="Q54" s="282" t="s">
        <v>844</v>
      </c>
      <c r="R54" s="172" t="s">
        <v>48</v>
      </c>
      <c r="S54" s="31" t="s">
        <v>18</v>
      </c>
      <c r="T54" s="270" t="s">
        <v>846</v>
      </c>
      <c r="U54" s="337" t="s">
        <v>788</v>
      </c>
      <c r="V54" s="387"/>
    </row>
    <row r="55" spans="1:22" ht="39.950000000000003" hidden="1" customHeight="1">
      <c r="A55" s="1">
        <v>28</v>
      </c>
      <c r="B55" s="249">
        <v>51</v>
      </c>
      <c r="C55" s="258" t="s">
        <v>847</v>
      </c>
      <c r="D55" s="271" t="str">
        <f>IF($A55="","",VLOOKUP($A55,[4]登録事業所管理簿!$B$4:$O$315,2,FALSE))</f>
        <v>鹿追町役場（企画課）</v>
      </c>
      <c r="E55" s="271" t="str">
        <f>IF($A55="","",VLOOKUP($A55,[4]登録事業所管理簿!$B$4:$O$315,3,FALSE))&amp;""</f>
        <v>081-0292</v>
      </c>
      <c r="F55" s="271" t="str">
        <f>IF($A55="","",VLOOKUP($A55,[4]登録事業所管理簿!$B$4:$O$315,4,FALSE))&amp;""</f>
        <v>河東郡鹿追町東町１丁目１５番地１</v>
      </c>
      <c r="G55" s="271" t="str">
        <f>IF($A55="","",VLOOKUP($A55,[4]登録事業所管理簿!$B$4:$O$315,5,FALSE))&amp;""</f>
        <v>迫田・松谷・山本</v>
      </c>
      <c r="H55" s="291" t="str">
        <f>IF($A55="","",VLOOKUP($A55,[4]登録事業所管理簿!$B$4:$O$315,6,FALSE))&amp;""</f>
        <v>0156-66-4032</v>
      </c>
      <c r="I55" s="271" t="str">
        <f>IF($A55="","",VLOOKUP($A55,[4]登録事業所管理簿!$B$4:$O$315,7,FALSE))&amp;""</f>
        <v/>
      </c>
      <c r="J55" s="302">
        <v>43493</v>
      </c>
      <c r="K55" s="302">
        <v>43510</v>
      </c>
      <c r="L55" s="317" t="s">
        <v>75</v>
      </c>
      <c r="M55" s="331">
        <v>43921</v>
      </c>
      <c r="N55" s="249">
        <v>1</v>
      </c>
      <c r="O55" s="271" t="s">
        <v>312</v>
      </c>
      <c r="P55" s="348" t="s">
        <v>298</v>
      </c>
      <c r="Q55" s="339" t="s">
        <v>851</v>
      </c>
      <c r="R55" s="334" t="s">
        <v>48</v>
      </c>
      <c r="S55" s="356" t="s">
        <v>18</v>
      </c>
      <c r="T55" s="339" t="s">
        <v>549</v>
      </c>
      <c r="U55" s="375"/>
      <c r="V55" s="387"/>
    </row>
    <row r="56" spans="1:22" s="6" customFormat="1" ht="39.950000000000003" hidden="1" customHeight="1">
      <c r="A56" s="243">
        <v>1</v>
      </c>
      <c r="B56" s="249">
        <v>52</v>
      </c>
      <c r="C56" s="258" t="s">
        <v>8</v>
      </c>
      <c r="D56" s="271" t="str">
        <f>IF($A56="","",VLOOKUP($A56,[4]登録事業所管理簿!$B$4:$O$315,2,FALSE))</f>
        <v>鹿追町国民健康保険病院</v>
      </c>
      <c r="E56" s="271" t="str">
        <f>IF($A56="","",VLOOKUP($A56,[4]登録事業所管理簿!$B$4:$O$315,3,FALSE))&amp;""</f>
        <v>081-0295</v>
      </c>
      <c r="F56" s="271" t="str">
        <f>IF($A56="","",VLOOKUP($A56,[4]登録事業所管理簿!$B$4:$O$315,4,FALSE))&amp;""</f>
        <v>河東郡鹿追町東町1-38</v>
      </c>
      <c r="G56" s="271" t="str">
        <f>IF($A56="","",VLOOKUP($A56,[4]登録事業所管理簿!$B$4:$O$315,5,FALSE))&amp;""</f>
        <v>事務長　菊池　光浩</v>
      </c>
      <c r="H56" s="291" t="str">
        <f>IF($A56="","",VLOOKUP($A56,[4]登録事業所管理簿!$B$4:$O$315,6,FALSE))&amp;""</f>
        <v>0156-66-2031</v>
      </c>
      <c r="I56" s="271" t="str">
        <f>IF($A56="","",VLOOKUP($A56,[4]登録事業所管理簿!$B$4:$O$315,7,FALSE))&amp;""</f>
        <v>byouin@town.shikaoi.lg.jp</v>
      </c>
      <c r="J56" s="302">
        <v>43495</v>
      </c>
      <c r="K56" s="302">
        <v>43860</v>
      </c>
      <c r="L56" s="318" t="s">
        <v>870</v>
      </c>
      <c r="M56" s="249" t="s">
        <v>784</v>
      </c>
      <c r="N56" s="249">
        <v>1</v>
      </c>
      <c r="O56" s="339" t="s">
        <v>884</v>
      </c>
      <c r="P56" s="334" t="s">
        <v>48</v>
      </c>
      <c r="Q56" s="334" t="s">
        <v>48</v>
      </c>
      <c r="R56" s="334" t="s">
        <v>48</v>
      </c>
      <c r="S56" s="249" t="s">
        <v>18</v>
      </c>
      <c r="T56" s="271" t="s">
        <v>561</v>
      </c>
      <c r="U56" s="376" t="s">
        <v>439</v>
      </c>
      <c r="V56" s="388"/>
    </row>
    <row r="57" spans="1:22" ht="39.950000000000003" hidden="1" customHeight="1">
      <c r="A57" s="1">
        <v>30</v>
      </c>
      <c r="B57" s="249">
        <v>53</v>
      </c>
      <c r="C57" s="258" t="s">
        <v>8</v>
      </c>
      <c r="D57" s="271" t="str">
        <f>IF($A57="","",VLOOKUP($A57,[4]登録事業所管理簿!$B$4:$O$315,2,FALSE))</f>
        <v>及川削蹄所</v>
      </c>
      <c r="E57" s="271" t="str">
        <f>IF($A57="","",VLOOKUP($A57,[4]登録事業所管理簿!$B$4:$O$315,3,FALSE))&amp;""</f>
        <v>081-0217</v>
      </c>
      <c r="F57" s="271" t="str">
        <f>IF($A57="","",VLOOKUP($A57,[4]登録事業所管理簿!$B$4:$O$315,4,FALSE))&amp;""</f>
        <v>河東郡鹿追町鹿追基線7番地３６</v>
      </c>
      <c r="G57" s="271" t="str">
        <f>IF($A57="","",VLOOKUP($A57,[4]登録事業所管理簿!$B$4:$O$315,5,FALSE))&amp;""</f>
        <v>及川</v>
      </c>
      <c r="H57" s="291" t="str">
        <f>IF($A57="","",VLOOKUP($A57,[4]登録事業所管理簿!$B$4:$O$315,6,FALSE))&amp;""</f>
        <v>090-8896-4913</v>
      </c>
      <c r="I57" s="271" t="str">
        <f>IF($A57="","",VLOOKUP($A57,[4]登録事業所管理簿!$B$4:$O$315,7,FALSE))&amp;""</f>
        <v/>
      </c>
      <c r="J57" s="302">
        <v>43509</v>
      </c>
      <c r="K57" s="302">
        <v>43874</v>
      </c>
      <c r="L57" s="318" t="s">
        <v>860</v>
      </c>
      <c r="M57" s="249" t="s">
        <v>784</v>
      </c>
      <c r="N57" s="249" t="s">
        <v>834</v>
      </c>
      <c r="O57" s="271" t="s">
        <v>863</v>
      </c>
      <c r="P57" s="249" t="s">
        <v>468</v>
      </c>
      <c r="Q57" s="271"/>
      <c r="R57" s="271"/>
      <c r="S57" s="249" t="s">
        <v>18</v>
      </c>
      <c r="T57" s="271" t="s">
        <v>539</v>
      </c>
      <c r="U57" s="375" t="s">
        <v>862</v>
      </c>
      <c r="V57" s="387"/>
    </row>
    <row r="58" spans="1:22" ht="39.950000000000003" hidden="1" customHeight="1">
      <c r="A58" s="1">
        <v>29</v>
      </c>
      <c r="B58" s="236">
        <v>54</v>
      </c>
      <c r="C58" s="259" t="s">
        <v>544</v>
      </c>
      <c r="D58" s="272" t="str">
        <f>IF($A58="","",VLOOKUP($A58,[4]登録事業所管理簿!$B$4:$O$315,2,FALSE))</f>
        <v>株式会社　マインファーム</v>
      </c>
      <c r="E58" s="272" t="str">
        <f>IF($A58="","",VLOOKUP($A58,[4]登録事業所管理簿!$B$4:$O$315,3,FALSE))&amp;""</f>
        <v>081-0341</v>
      </c>
      <c r="F58" s="272" t="str">
        <f>IF($A58="","",VLOOKUP($A58,[4]登録事業所管理簿!$B$4:$O$315,4,FALSE))&amp;""</f>
        <v>河東郡鹿追町瓜幕西30線20-15</v>
      </c>
      <c r="G58" s="272" t="str">
        <f>IF($A58="","",VLOOKUP($A58,[4]登録事業所管理簿!$B$4:$O$315,5,FALSE))&amp;""</f>
        <v>高野</v>
      </c>
      <c r="H58" s="292" t="str">
        <f>IF($A58="","",VLOOKUP($A58,[4]登録事業所管理簿!$B$4:$O$315,6,FALSE))&amp;""</f>
        <v>090-3390-2587</v>
      </c>
      <c r="I58" s="272" t="str">
        <f>IF($A58="","",VLOOKUP($A58,[4]登録事業所管理簿!$B$4:$O$315,7,FALSE))&amp;""</f>
        <v/>
      </c>
      <c r="J58" s="303">
        <v>43501</v>
      </c>
      <c r="K58" s="303">
        <v>43866</v>
      </c>
      <c r="L58" s="319" t="s">
        <v>858</v>
      </c>
      <c r="M58" s="236" t="s">
        <v>784</v>
      </c>
      <c r="N58" s="236" t="s">
        <v>834</v>
      </c>
      <c r="O58" s="272" t="s">
        <v>366</v>
      </c>
      <c r="P58" s="335" t="s">
        <v>48</v>
      </c>
      <c r="Q58" s="335" t="s">
        <v>48</v>
      </c>
      <c r="R58" s="335" t="s">
        <v>48</v>
      </c>
      <c r="S58" s="236" t="s">
        <v>34</v>
      </c>
      <c r="T58" s="272" t="s">
        <v>615</v>
      </c>
      <c r="U58" s="377" t="s">
        <v>788</v>
      </c>
      <c r="V58" s="387"/>
    </row>
    <row r="59" spans="1:22" ht="90.75" hidden="1" customHeight="1">
      <c r="A59" s="1">
        <v>31</v>
      </c>
      <c r="B59" s="31">
        <v>55</v>
      </c>
      <c r="C59" s="51" t="s">
        <v>151</v>
      </c>
      <c r="D59" s="270" t="str">
        <f>IF($A59="","",VLOOKUP($A59,[4]登録事業所管理簿!$B$4:$O$315,2,FALSE))</f>
        <v>株式会社　ブラザーズファーム髙橋</v>
      </c>
      <c r="E59" s="270" t="str">
        <f>IF($A59="","",VLOOKUP($A59,[4]登録事業所管理簿!$B$4:$O$315,3,FALSE))&amp;""</f>
        <v>081-0346</v>
      </c>
      <c r="F59" s="270" t="str">
        <f>IF($A59="","",VLOOKUP($A59,[4]登録事業所管理簿!$B$4:$O$315,4,FALSE))&amp;""</f>
        <v>河東郡鹿追町東瓜幕西19線27番地47</v>
      </c>
      <c r="G59" s="270" t="str">
        <f>IF($A59="","",VLOOKUP($A59,[4]登録事業所管理簿!$B$4:$O$315,5,FALSE))&amp;""</f>
        <v>代表取締役
髙橋　宏輔</v>
      </c>
      <c r="H59" s="288" t="str">
        <f>IF($A59="","",VLOOKUP($A59,[4]登録事業所管理簿!$B$4:$O$315,6,FALSE))&amp;""</f>
        <v>0156-67-2039</v>
      </c>
      <c r="I59" s="270"/>
      <c r="J59" s="304">
        <v>43522</v>
      </c>
      <c r="K59" s="304">
        <v>43887</v>
      </c>
      <c r="L59" s="316" t="s">
        <v>732</v>
      </c>
      <c r="M59" s="43" t="s">
        <v>729</v>
      </c>
      <c r="N59" s="31">
        <v>1</v>
      </c>
      <c r="O59" s="279" t="s">
        <v>671</v>
      </c>
      <c r="P59" s="31" t="s">
        <v>48</v>
      </c>
      <c r="Q59" s="31" t="s">
        <v>48</v>
      </c>
      <c r="R59" s="31" t="s">
        <v>48</v>
      </c>
      <c r="S59" s="31" t="s">
        <v>18</v>
      </c>
      <c r="T59" s="363" t="s">
        <v>840</v>
      </c>
      <c r="U59" s="337"/>
      <c r="V59" s="387"/>
    </row>
    <row r="60" spans="1:22" s="7" customFormat="1" ht="96.75" hidden="1" customHeight="1">
      <c r="A60" s="22">
        <v>32</v>
      </c>
      <c r="B60" s="33">
        <v>56</v>
      </c>
      <c r="C60" s="45" t="s">
        <v>416</v>
      </c>
      <c r="D60" s="56" t="str">
        <f>IF($A60="","",VLOOKUP($A60,[4]登録事業所管理簿!$B$4:$O$315,2,FALSE))</f>
        <v>株式会社　風景</v>
      </c>
      <c r="E60" s="56" t="str">
        <f>IF($A60="","",VLOOKUP($A60,[4]登録事業所管理簿!$B$4:$O$315,3,FALSE))&amp;""</f>
        <v>081-0346</v>
      </c>
      <c r="F60" s="56" t="str">
        <f>IF($A60="","",VLOOKUP($A60,[4]登録事業所管理簿!$B$4:$O$315,4,FALSE))&amp;""</f>
        <v>河東郡鹿追町東瓜幕西18線28番地26</v>
      </c>
      <c r="G60" s="56" t="str">
        <f>IF($A60="","",VLOOKUP($A60,[4]登録事業所管理簿!$B$4:$O$315,5,FALSE))&amp;""</f>
        <v>清水</v>
      </c>
      <c r="H60" s="91" t="str">
        <f>IF($A60="","",VLOOKUP($A60,[4]登録事業所管理簿!$B$4:$O$315,6,FALSE))&amp;""</f>
        <v>0156-67-2382</v>
      </c>
      <c r="I60" s="56" t="str">
        <f>IF($A60="","",VLOOKUP($A60,[4]登録事業所管理簿!$B$4:$O$315,7,FALSE))&amp;""</f>
        <v/>
      </c>
      <c r="J60" s="116">
        <v>43543</v>
      </c>
      <c r="K60" s="116">
        <v>43909</v>
      </c>
      <c r="L60" s="137" t="s">
        <v>876</v>
      </c>
      <c r="M60" s="33" t="s">
        <v>784</v>
      </c>
      <c r="N60" s="33" t="s">
        <v>834</v>
      </c>
      <c r="O60" s="56" t="s">
        <v>880</v>
      </c>
      <c r="P60" s="33" t="s">
        <v>48</v>
      </c>
      <c r="Q60" s="33" t="s">
        <v>48</v>
      </c>
      <c r="R60" s="33" t="s">
        <v>48</v>
      </c>
      <c r="S60" s="33" t="s">
        <v>34</v>
      </c>
      <c r="T60" s="56" t="s">
        <v>786</v>
      </c>
      <c r="U60" s="173" t="s">
        <v>437</v>
      </c>
      <c r="V60" s="136"/>
    </row>
    <row r="61" spans="1:22" s="7" customFormat="1" ht="98.25" hidden="1" customHeight="1">
      <c r="A61" s="22">
        <v>32</v>
      </c>
      <c r="B61" s="33">
        <v>57</v>
      </c>
      <c r="C61" s="45" t="s">
        <v>679</v>
      </c>
      <c r="D61" s="56" t="str">
        <f>IF($A61="","",VLOOKUP($A61,[4]登録事業所管理簿!$B$4:$O$315,2,FALSE))</f>
        <v>株式会社　風景</v>
      </c>
      <c r="E61" s="56" t="str">
        <f>IF($A61="","",VLOOKUP($A61,[4]登録事業所管理簿!$B$4:$O$315,3,FALSE))&amp;""</f>
        <v>081-0346</v>
      </c>
      <c r="F61" s="56" t="str">
        <f>IF($A61="","",VLOOKUP($A61,[4]登録事業所管理簿!$B$4:$O$315,4,FALSE))&amp;""</f>
        <v>河東郡鹿追町東瓜幕西18線28番地26</v>
      </c>
      <c r="G61" s="56" t="str">
        <f>IF($A61="","",VLOOKUP($A61,[4]登録事業所管理簿!$B$4:$O$315,5,FALSE))&amp;""</f>
        <v>清水</v>
      </c>
      <c r="H61" s="91" t="str">
        <f>IF($A61="","",VLOOKUP($A61,[4]登録事業所管理簿!$B$4:$O$315,6,FALSE))&amp;""</f>
        <v>0156-67-2382</v>
      </c>
      <c r="I61" s="56" t="str">
        <f>IF($A61="","",VLOOKUP($A61,[4]登録事業所管理簿!$B$4:$O$315,7,FALSE))&amp;""</f>
        <v/>
      </c>
      <c r="J61" s="116">
        <v>43543</v>
      </c>
      <c r="K61" s="116">
        <v>43909</v>
      </c>
      <c r="L61" s="137" t="s">
        <v>879</v>
      </c>
      <c r="M61" s="33" t="s">
        <v>784</v>
      </c>
      <c r="N61" s="33" t="s">
        <v>834</v>
      </c>
      <c r="O61" s="56" t="s">
        <v>883</v>
      </c>
      <c r="P61" s="33" t="s">
        <v>48</v>
      </c>
      <c r="Q61" s="33" t="s">
        <v>48</v>
      </c>
      <c r="R61" s="33" t="s">
        <v>48</v>
      </c>
      <c r="S61" s="33" t="s">
        <v>34</v>
      </c>
      <c r="T61" s="56" t="s">
        <v>786</v>
      </c>
      <c r="U61" s="173" t="s">
        <v>47</v>
      </c>
      <c r="V61" s="136"/>
    </row>
    <row r="62" spans="1:22" ht="62.25" hidden="1" customHeight="1">
      <c r="A62" s="1">
        <v>25</v>
      </c>
      <c r="B62" s="33">
        <v>58</v>
      </c>
      <c r="C62" s="45" t="s">
        <v>256</v>
      </c>
      <c r="D62" s="56" t="str">
        <f>IF($A62="","",VLOOKUP($A62,[4]登録事業所管理簿!$B$4:$O$315,2,FALSE))</f>
        <v>鹿追郵便局</v>
      </c>
      <c r="E62" s="56" t="str">
        <f>IF($A62="","",VLOOKUP($A62,[4]登録事業所管理簿!$B$4:$O$315,3,FALSE))&amp;""</f>
        <v>081-0221</v>
      </c>
      <c r="F62" s="56" t="str">
        <f>IF($A62="","",VLOOKUP($A62,[4]登録事業所管理簿!$B$4:$O$315,4,FALSE))&amp;""</f>
        <v>河東郡鹿追町栄町１丁目４番地</v>
      </c>
      <c r="G62" s="56" t="str">
        <f>IF($A62="","",VLOOKUP($A62,[4]登録事業所管理簿!$B$4:$O$315,5,FALSE))&amp;""</f>
        <v>及川</v>
      </c>
      <c r="H62" s="91" t="str">
        <f>IF($A62="","",VLOOKUP($A62,[4]登録事業所管理簿!$B$4:$O$315,6,FALSE))&amp;""</f>
        <v>080-9893-1083</v>
      </c>
      <c r="I62" s="56" t="str">
        <f>IF($A62="","",VLOOKUP($A62,[4]登録事業所管理簿!$B$4:$O$315,7,FALSE))&amp;""</f>
        <v/>
      </c>
      <c r="J62" s="116">
        <v>43543</v>
      </c>
      <c r="K62" s="116">
        <v>43909</v>
      </c>
      <c r="L62" s="136" t="s">
        <v>455</v>
      </c>
      <c r="M62" s="158">
        <v>43738</v>
      </c>
      <c r="N62" s="33">
        <v>1</v>
      </c>
      <c r="O62" s="56" t="s">
        <v>12</v>
      </c>
      <c r="P62" s="33" t="s">
        <v>468</v>
      </c>
      <c r="Q62" s="33"/>
      <c r="R62" s="33"/>
      <c r="S62" s="33" t="s">
        <v>34</v>
      </c>
      <c r="T62" s="56" t="s">
        <v>885</v>
      </c>
      <c r="U62" s="173" t="s">
        <v>886</v>
      </c>
      <c r="V62" s="387"/>
    </row>
    <row r="63" spans="1:22" ht="58.5" hidden="1" customHeight="1">
      <c r="A63" s="1">
        <v>33</v>
      </c>
      <c r="B63" s="236">
        <v>59</v>
      </c>
      <c r="C63" s="260" t="s">
        <v>910</v>
      </c>
      <c r="D63" s="272" t="str">
        <f>IF($A63="","",VLOOKUP($A63,[4]登録事業所管理簿!$B$4:$O$315,2,FALSE))</f>
        <v>株式会社　中野牧場</v>
      </c>
      <c r="E63" s="272" t="str">
        <f>IF($A63="","",VLOOKUP($A63,[4]登録事業所管理簿!$B$4:$O$315,3,FALSE))&amp;""</f>
        <v>081-0214</v>
      </c>
      <c r="F63" s="272" t="str">
        <f>IF($A63="","",VLOOKUP($A63,[4]登録事業所管理簿!$B$4:$O$315,4,FALSE))&amp;""</f>
        <v>河東郡鹿追町北鹿追北10線3番地55</v>
      </c>
      <c r="G63" s="272" t="str">
        <f>IF($A63="","",VLOOKUP($A63,[4]登録事業所管理簿!$B$4:$O$315,5,FALSE))&amp;""</f>
        <v>中野　景太</v>
      </c>
      <c r="H63" s="292" t="str">
        <f>IF($A63="","",VLOOKUP($A63,[4]登録事業所管理簿!$B$4:$O$315,6,FALSE))&amp;""</f>
        <v>0156-67-2780</v>
      </c>
      <c r="I63" s="272" t="str">
        <f>IF($A63="","",VLOOKUP($A63,[4]登録事業所管理簿!$B$4:$O$315,7,FALSE))&amp;""</f>
        <v>k.nakano@nakanofarm.com</v>
      </c>
      <c r="J63" s="303">
        <v>43609</v>
      </c>
      <c r="K63" s="303">
        <v>43974</v>
      </c>
      <c r="L63" s="319" t="s">
        <v>905</v>
      </c>
      <c r="M63" s="236" t="s">
        <v>784</v>
      </c>
      <c r="N63" s="236">
        <v>3</v>
      </c>
      <c r="O63" s="278" t="s">
        <v>908</v>
      </c>
      <c r="P63" s="236" t="s">
        <v>48</v>
      </c>
      <c r="Q63" s="236" t="s">
        <v>48</v>
      </c>
      <c r="R63" s="236" t="s">
        <v>48</v>
      </c>
      <c r="S63" s="236" t="s">
        <v>34</v>
      </c>
      <c r="T63" s="272" t="s">
        <v>51</v>
      </c>
      <c r="U63" s="377" t="s">
        <v>109</v>
      </c>
      <c r="V63" s="387"/>
    </row>
    <row r="64" spans="1:22" ht="37.5" hidden="1" customHeight="1">
      <c r="A64" s="1">
        <v>2</v>
      </c>
      <c r="B64" s="236">
        <v>60</v>
      </c>
      <c r="C64" s="259" t="s">
        <v>384</v>
      </c>
      <c r="D64" s="273" t="str">
        <f>IF($A64="","",VLOOKUP($A64,[4]登録事業所管理簿!$B$4:$O$315,2,FALSE))</f>
        <v>上村政浩(かみむら　まさひろ)</v>
      </c>
      <c r="E64" s="272" t="str">
        <f>IF($A64="","",VLOOKUP($A64,[4]登録事業所管理簿!$B$4:$O$315,3,FALSE))&amp;""</f>
        <v>081-0218</v>
      </c>
      <c r="F64" s="272" t="str">
        <f>IF($A64="","",VLOOKUP($A64,[4]登録事業所管理簿!$B$4:$O$315,4,FALSE))&amp;""</f>
        <v>河東郡鹿追町上然別西9-13-14</v>
      </c>
      <c r="G64" s="272" t="str">
        <f>IF($A64="","",VLOOKUP($A64,[4]登録事業所管理簿!$B$4:$O$315,5,FALSE))&amp;""</f>
        <v>上村　政浩</v>
      </c>
      <c r="H64" s="292" t="str">
        <f>IF($A64="","",VLOOKUP($A64,[4]登録事業所管理簿!$B$4:$O$315,6,FALSE))&amp;""</f>
        <v>090-9084-3132</v>
      </c>
      <c r="I64" s="272" t="str">
        <f>IF($A64="","",VLOOKUP($A64,[4]登録事業所管理簿!$B$4:$O$315,7,FALSE))&amp;""</f>
        <v>camimura@asahi-net.email.ne.jp</v>
      </c>
      <c r="J64" s="303">
        <v>43691</v>
      </c>
      <c r="K64" s="303">
        <v>44056</v>
      </c>
      <c r="L64" s="320" t="s">
        <v>204</v>
      </c>
      <c r="M64" s="236" t="s">
        <v>784</v>
      </c>
      <c r="N64" s="335" t="s">
        <v>35</v>
      </c>
      <c r="O64" s="340" t="s">
        <v>15</v>
      </c>
      <c r="P64" s="335" t="s">
        <v>48</v>
      </c>
      <c r="Q64" s="335" t="s">
        <v>48</v>
      </c>
      <c r="R64" s="335" t="s">
        <v>48</v>
      </c>
      <c r="S64" s="335" t="s">
        <v>34</v>
      </c>
      <c r="T64" s="364" t="s">
        <v>199</v>
      </c>
      <c r="U64" s="377"/>
      <c r="V64" s="387"/>
    </row>
    <row r="65" spans="1:22" s="8" customFormat="1" ht="60.75" hidden="1" customHeight="1">
      <c r="A65" s="21">
        <v>35</v>
      </c>
      <c r="B65" s="33">
        <v>61</v>
      </c>
      <c r="C65" s="45" t="s">
        <v>380</v>
      </c>
      <c r="D65" s="54" t="str">
        <f>IF($A65="","",VLOOKUP($A65,[4]登録事業所管理簿!$B$4:$O$315,2,FALSE))</f>
        <v>鹿追綜合警備保障　有限会社</v>
      </c>
      <c r="E65" s="272" t="str">
        <f>IF($A65="","",VLOOKUP($A65,[4]登録事業所管理簿!$B$4:$O$315,3,FALSE))&amp;""</f>
        <v>081-0201</v>
      </c>
      <c r="F65" s="272" t="str">
        <f>IF($A65="","",VLOOKUP($A65,[4]登録事業所管理簿!$B$4:$O$315,4,FALSE))&amp;""</f>
        <v>河東郡鹿追町新町2丁目25番地</v>
      </c>
      <c r="G65" s="272" t="str">
        <f>IF($A65="","",VLOOKUP($A65,[4]登録事業所管理簿!$B$4:$O$315,5,FALSE))&amp;""</f>
        <v>上山</v>
      </c>
      <c r="H65" s="292" t="str">
        <f>IF($A65="","",VLOOKUP($A65,[4]登録事業所管理簿!$B$4:$O$315,6,FALSE))&amp;""</f>
        <v>0156-66-2439</v>
      </c>
      <c r="I65" s="272" t="str">
        <f>IF($A65="","",VLOOKUP($A65,[4]登録事業所管理簿!$B$4:$O$315,7,FALSE))&amp;""</f>
        <v/>
      </c>
      <c r="J65" s="303">
        <v>43692</v>
      </c>
      <c r="K65" s="303">
        <v>44057</v>
      </c>
      <c r="L65" s="319" t="s">
        <v>905</v>
      </c>
      <c r="M65" s="33" t="s">
        <v>784</v>
      </c>
      <c r="N65" s="33" t="s">
        <v>35</v>
      </c>
      <c r="O65" s="59" t="s">
        <v>402</v>
      </c>
      <c r="P65" s="180" t="s">
        <v>932</v>
      </c>
      <c r="Q65" s="34"/>
      <c r="R65" s="34"/>
      <c r="S65" s="33" t="s">
        <v>933</v>
      </c>
      <c r="T65" s="56" t="s">
        <v>934</v>
      </c>
      <c r="U65" s="173" t="s">
        <v>180</v>
      </c>
      <c r="V65" s="234"/>
    </row>
    <row r="66" spans="1:22" s="7" customFormat="1" ht="57.75" hidden="1" customHeight="1">
      <c r="A66" s="22">
        <v>15</v>
      </c>
      <c r="B66" s="33">
        <v>62</v>
      </c>
      <c r="C66" s="45" t="s">
        <v>128</v>
      </c>
      <c r="D66" s="54" t="str">
        <f>IF($A66="","",VLOOKUP($A66,[4]登録事業所管理簿!$B$4:$O$315,2,FALSE))</f>
        <v xml:space="preserve">
然別湖畔温泉ホテル風水　</v>
      </c>
      <c r="E66" s="272" t="str">
        <f>IF($A66="","",VLOOKUP($A66,[4]登録事業所管理簿!$B$4:$O$315,3,FALSE))&amp;""</f>
        <v>081-0344</v>
      </c>
      <c r="F66" s="272" t="str">
        <f>IF($A66="","",VLOOKUP($A66,[4]登録事業所管理簿!$B$4:$O$315,4,FALSE))&amp;""</f>
        <v>河東郡鹿追町字然別湖畔</v>
      </c>
      <c r="G66" s="272" t="str">
        <f>IF($A66="","",VLOOKUP($A66,[4]登録事業所管理簿!$B$4:$O$315,5,FALSE))&amp;""</f>
        <v>水間</v>
      </c>
      <c r="H66" s="292" t="str">
        <f>IF($A66="","",VLOOKUP($A66,[4]登録事業所管理簿!$B$4:$O$315,6,FALSE))&amp;""</f>
        <v>0156-67-2211</v>
      </c>
      <c r="I66" s="272" t="str">
        <f>IF($A66="","",VLOOKUP($A66,[4]登録事業所管理簿!$B$4:$O$315,7,FALSE))&amp;""</f>
        <v/>
      </c>
      <c r="J66" s="303">
        <v>43693</v>
      </c>
      <c r="K66" s="303">
        <v>44058</v>
      </c>
      <c r="L66" s="320" t="s">
        <v>204</v>
      </c>
      <c r="M66" s="33" t="s">
        <v>784</v>
      </c>
      <c r="N66" s="33" t="s">
        <v>35</v>
      </c>
      <c r="O66" s="59" t="s">
        <v>911</v>
      </c>
      <c r="P66" s="34" t="s">
        <v>48</v>
      </c>
      <c r="Q66" s="34" t="s">
        <v>48</v>
      </c>
      <c r="R66" s="34" t="s">
        <v>48</v>
      </c>
      <c r="S66" s="33" t="s">
        <v>34</v>
      </c>
      <c r="T66" s="56" t="s">
        <v>939</v>
      </c>
      <c r="U66" s="173" t="s">
        <v>1001</v>
      </c>
      <c r="V66" s="136"/>
    </row>
    <row r="67" spans="1:22" s="7" customFormat="1" ht="66" hidden="1" customHeight="1">
      <c r="A67" s="22">
        <v>12</v>
      </c>
      <c r="B67" s="33">
        <v>63</v>
      </c>
      <c r="C67" s="45" t="s">
        <v>929</v>
      </c>
      <c r="D67" s="54" t="str">
        <f>IF($A67="","",VLOOKUP($A67,[4]登録事業所管理簿!$B$4:$O$315,2,FALSE))</f>
        <v>有限会社　健勝重建</v>
      </c>
      <c r="E67" s="272" t="str">
        <f>IF($A67="","",VLOOKUP($A67,[4]登録事業所管理簿!$B$4:$O$315,3,FALSE))&amp;""</f>
        <v>081-0216</v>
      </c>
      <c r="F67" s="272" t="str">
        <f>IF($A67="","",VLOOKUP($A67,[4]登録事業所管理簿!$B$4:$O$315,4,FALSE))&amp;""</f>
        <v>河東郡鹿追町鹿追北5線2番地23</v>
      </c>
      <c r="G67" s="272" t="str">
        <f>IF($A67="","",VLOOKUP($A67,[4]登録事業所管理簿!$B$4:$O$315,5,FALSE))&amp;""</f>
        <v>樋口</v>
      </c>
      <c r="H67" s="292" t="str">
        <f>IF($A67="","",VLOOKUP($A67,[4]登録事業所管理簿!$B$4:$O$315,6,FALSE))&amp;""</f>
        <v>0156-66-3508</v>
      </c>
      <c r="I67" s="272" t="str">
        <f>IF($A67="","",VLOOKUP($A67,[4]登録事業所管理簿!$B$4:$O$315,7,FALSE))&amp;""</f>
        <v/>
      </c>
      <c r="J67" s="303">
        <v>43694</v>
      </c>
      <c r="K67" s="303">
        <v>44059</v>
      </c>
      <c r="L67" s="319" t="s">
        <v>905</v>
      </c>
      <c r="M67" s="33" t="s">
        <v>784</v>
      </c>
      <c r="N67" s="33" t="s">
        <v>35</v>
      </c>
      <c r="O67" s="56" t="s">
        <v>623</v>
      </c>
      <c r="P67" s="33" t="s">
        <v>940</v>
      </c>
      <c r="Q67" s="33"/>
      <c r="R67" s="33"/>
      <c r="S67" s="193" t="s">
        <v>944</v>
      </c>
      <c r="T67" s="59" t="s">
        <v>947</v>
      </c>
      <c r="U67" s="173" t="s">
        <v>1004</v>
      </c>
      <c r="V67" s="136"/>
    </row>
    <row r="68" spans="1:22" ht="65.25" hidden="1" customHeight="1">
      <c r="A68" s="1">
        <v>11</v>
      </c>
      <c r="B68" s="41">
        <v>64</v>
      </c>
      <c r="C68" s="261" t="s">
        <v>465</v>
      </c>
      <c r="D68" s="274" t="str">
        <f>IF($A68="","",VLOOKUP($A68,[4]登録事業所管理簿!$B$4:$O$315,2,FALSE))</f>
        <v>とりもと調剤薬局</v>
      </c>
      <c r="E68" s="272" t="str">
        <f>IF($A68="","",VLOOKUP($A68,[4]登録事業所管理簿!$B$4:$O$315,3,FALSE))&amp;""</f>
        <v>081-0201</v>
      </c>
      <c r="F68" s="272" t="str">
        <f>IF($A68="","",VLOOKUP($A68,[4]登録事業所管理簿!$B$4:$O$315,4,FALSE))&amp;""</f>
        <v>河東郡鹿追町新町1-5</v>
      </c>
      <c r="G68" s="272" t="str">
        <f>IF($A68="","",VLOOKUP($A68,[4]登録事業所管理簿!$B$4:$O$315,5,FALSE))&amp;""</f>
        <v>鳥本</v>
      </c>
      <c r="H68" s="292" t="str">
        <f>IF($A68="","",VLOOKUP($A68,[4]登録事業所管理簿!$B$4:$O$315,6,FALSE))&amp;""</f>
        <v>0156-69-7780</v>
      </c>
      <c r="I68" s="272" t="str">
        <f>IF($A68="","",VLOOKUP($A68,[4]登録事業所管理簿!$B$4:$O$315,7,FALSE))&amp;""</f>
        <v/>
      </c>
      <c r="J68" s="303">
        <v>43695</v>
      </c>
      <c r="K68" s="303">
        <v>44060</v>
      </c>
      <c r="L68" s="320" t="s">
        <v>204</v>
      </c>
      <c r="M68" s="41" t="s">
        <v>784</v>
      </c>
      <c r="N68" s="41" t="s">
        <v>35</v>
      </c>
      <c r="O68" s="341" t="s">
        <v>421</v>
      </c>
      <c r="P68" s="349" t="s">
        <v>48</v>
      </c>
      <c r="Q68" s="349" t="s">
        <v>48</v>
      </c>
      <c r="R68" s="349" t="s">
        <v>48</v>
      </c>
      <c r="S68" s="41" t="s">
        <v>34</v>
      </c>
      <c r="T68" s="79" t="s">
        <v>230</v>
      </c>
      <c r="U68" s="378" t="s">
        <v>1005</v>
      </c>
      <c r="V68" s="389"/>
    </row>
    <row r="69" spans="1:22" s="7" customFormat="1" ht="55.5" hidden="1" customHeight="1">
      <c r="A69" s="22">
        <v>36</v>
      </c>
      <c r="B69" s="33">
        <v>65</v>
      </c>
      <c r="C69" s="45" t="s">
        <v>914</v>
      </c>
      <c r="D69" s="54" t="str">
        <f>IF($A69="","",VLOOKUP($A69,[4]登録事業所管理簿!$B$4:$O$315,2,FALSE))</f>
        <v>株式会社　鹿追貨物自動車</v>
      </c>
      <c r="E69" s="272" t="str">
        <f>IF($A69="","",VLOOKUP($A69,[4]登録事業所管理簿!$B$4:$O$315,3,FALSE))&amp;""</f>
        <v>081-0213</v>
      </c>
      <c r="F69" s="272" t="str">
        <f>IF($A69="","",VLOOKUP($A69,[4]登録事業所管理簿!$B$4:$O$315,4,FALSE))&amp;""</f>
        <v>河東郡鹿追町西町3丁目5番地</v>
      </c>
      <c r="G69" s="272" t="str">
        <f>IF($A69="","",VLOOKUP($A69,[4]登録事業所管理簿!$B$4:$O$315,5,FALSE))&amp;""</f>
        <v>市川</v>
      </c>
      <c r="H69" s="292" t="str">
        <f>IF($A69="","",VLOOKUP($A69,[4]登録事業所管理簿!$B$4:$O$315,6,FALSE))&amp;""</f>
        <v>0156-66-2415</v>
      </c>
      <c r="I69" s="272" t="str">
        <f>IF($A69="","",VLOOKUP($A69,[4]登録事業所管理簿!$B$4:$O$315,7,FALSE))&amp;""</f>
        <v/>
      </c>
      <c r="J69" s="303">
        <v>43696</v>
      </c>
      <c r="K69" s="303">
        <v>44061</v>
      </c>
      <c r="L69" s="319" t="s">
        <v>905</v>
      </c>
      <c r="M69" s="33" t="s">
        <v>784</v>
      </c>
      <c r="N69" s="33" t="s">
        <v>35</v>
      </c>
      <c r="O69" s="56" t="s">
        <v>973</v>
      </c>
      <c r="P69" s="33" t="s">
        <v>959</v>
      </c>
      <c r="Q69" s="56"/>
      <c r="R69" s="56"/>
      <c r="S69" s="33" t="s">
        <v>18</v>
      </c>
      <c r="T69" s="56" t="s">
        <v>744</v>
      </c>
      <c r="U69" s="173" t="s">
        <v>1007</v>
      </c>
      <c r="V69" s="136"/>
    </row>
    <row r="70" spans="1:22" s="7" customFormat="1" ht="68.25" hidden="1" customHeight="1">
      <c r="A70" s="22">
        <v>26</v>
      </c>
      <c r="B70" s="33">
        <v>66</v>
      </c>
      <c r="C70" s="45" t="s">
        <v>248</v>
      </c>
      <c r="D70" s="54" t="str">
        <f>IF($A70="","",VLOOKUP($A70,[4]登録事業所管理簿!$B$4:$O$315,2,FALSE))</f>
        <v>みやざわ循環器・内科クリニック</v>
      </c>
      <c r="E70" s="272" t="str">
        <f>IF($A70="","",VLOOKUP($A70,[4]登録事業所管理簿!$B$4:$O$315,3,FALSE))&amp;""</f>
        <v>081-0201</v>
      </c>
      <c r="F70" s="272" t="str">
        <f>IF($A70="","",VLOOKUP($A70,[4]登録事業所管理簿!$B$4:$O$315,4,FALSE))&amp;""</f>
        <v>河東郡鹿追町新町１丁目８番地１</v>
      </c>
      <c r="G70" s="272" t="str">
        <f>IF($A70="","",VLOOKUP($A70,[4]登録事業所管理簿!$B$4:$O$315,5,FALSE))&amp;""</f>
        <v>宮澤</v>
      </c>
      <c r="H70" s="292" t="str">
        <f>IF($A70="","",VLOOKUP($A70,[4]登録事業所管理簿!$B$4:$O$315,6,FALSE))&amp;""</f>
        <v>0156-66-1213</v>
      </c>
      <c r="I70" s="272" t="str">
        <f>IF($A70="","",VLOOKUP($A70,[4]登録事業所管理簿!$B$4:$O$315,7,FALSE))&amp;""</f>
        <v/>
      </c>
      <c r="J70" s="303">
        <v>43697</v>
      </c>
      <c r="K70" s="303">
        <v>44062</v>
      </c>
      <c r="L70" s="320" t="s">
        <v>204</v>
      </c>
      <c r="M70" s="33" t="s">
        <v>784</v>
      </c>
      <c r="N70" s="33" t="s">
        <v>35</v>
      </c>
      <c r="O70" s="59" t="s">
        <v>965</v>
      </c>
      <c r="P70" s="34" t="s">
        <v>48</v>
      </c>
      <c r="Q70" s="34" t="s">
        <v>48</v>
      </c>
      <c r="R70" s="34" t="s">
        <v>48</v>
      </c>
      <c r="S70" s="193" t="s">
        <v>944</v>
      </c>
      <c r="T70" s="59" t="s">
        <v>967</v>
      </c>
      <c r="U70" s="173" t="s">
        <v>1009</v>
      </c>
      <c r="V70" s="136"/>
    </row>
    <row r="71" spans="1:22" ht="39.75" hidden="1" customHeight="1">
      <c r="A71" s="1">
        <v>37</v>
      </c>
      <c r="B71" s="236">
        <v>67</v>
      </c>
      <c r="C71" s="259" t="s">
        <v>720</v>
      </c>
      <c r="D71" s="273" t="str">
        <f>IF($A71="","",VLOOKUP($A71,[4]登録事業所管理簿!$B$4:$O$315,2,FALSE))</f>
        <v>パティスリー　ロク</v>
      </c>
      <c r="E71" s="272" t="str">
        <f>IF($A71="","",VLOOKUP($A71,[4]登録事業所管理簿!$B$4:$O$315,3,FALSE))&amp;""</f>
        <v>081-0204</v>
      </c>
      <c r="F71" s="272" t="str">
        <f>IF($A71="","",VLOOKUP($A71,[4]登録事業所管理簿!$B$4:$O$315,4,FALSE))&amp;""</f>
        <v>河東郡鹿追町笹川北7線11番地3</v>
      </c>
      <c r="G71" s="272" t="str">
        <f>IF($A71="","",VLOOKUP($A71,[4]登録事業所管理簿!$B$4:$O$315,5,FALSE))&amp;""</f>
        <v>中野</v>
      </c>
      <c r="H71" s="292" t="str">
        <f>IF($A71="","",VLOOKUP($A71,[4]登録事業所管理簿!$B$4:$O$315,6,FALSE))&amp;""</f>
        <v>0156-66-4666</v>
      </c>
      <c r="I71" s="272" t="str">
        <f>IF($A71="","",VLOOKUP($A71,[4]登録事業所管理簿!$B$4:$O$315,7,FALSE))&amp;""</f>
        <v/>
      </c>
      <c r="J71" s="303">
        <v>44203</v>
      </c>
      <c r="K71" s="303">
        <v>44567</v>
      </c>
      <c r="L71" s="321" t="s">
        <v>1230</v>
      </c>
      <c r="M71" s="236" t="s">
        <v>784</v>
      </c>
      <c r="N71" s="236" t="s">
        <v>35</v>
      </c>
      <c r="O71" s="272" t="s">
        <v>714</v>
      </c>
      <c r="P71" s="335" t="s">
        <v>48</v>
      </c>
      <c r="Q71" s="335" t="s">
        <v>48</v>
      </c>
      <c r="R71" s="335" t="s">
        <v>48</v>
      </c>
      <c r="S71" s="236" t="s">
        <v>34</v>
      </c>
      <c r="T71" s="278" t="s">
        <v>199</v>
      </c>
      <c r="U71" s="377" t="s">
        <v>1010</v>
      </c>
      <c r="V71" s="387"/>
    </row>
    <row r="72" spans="1:22" s="7" customFormat="1" ht="72.75" hidden="1" customHeight="1">
      <c r="A72" s="22">
        <v>38</v>
      </c>
      <c r="B72" s="33">
        <v>68</v>
      </c>
      <c r="C72" s="45" t="s">
        <v>835</v>
      </c>
      <c r="D72" s="54" t="str">
        <f>IF($A72="","",VLOOKUP($A72,[4]登録事業所管理簿!$B$4:$O$315,2,FALSE))</f>
        <v>有限会社　Ｔ・Ｔ・Ｋ</v>
      </c>
      <c r="E72" s="272" t="str">
        <f>IF($A72="","",VLOOKUP($A72,[4]登録事業所管理簿!$B$4:$O$315,3,FALSE))&amp;""</f>
        <v>081-0213</v>
      </c>
      <c r="F72" s="272" t="str">
        <f>IF($A72="","",VLOOKUP($A72,[4]登録事業所管理簿!$B$4:$O$315,4,FALSE))&amp;""</f>
        <v>河東郡鹿追町西町3丁目3番地</v>
      </c>
      <c r="G72" s="272" t="str">
        <f>IF($A72="","",VLOOKUP($A72,[4]登録事業所管理簿!$B$4:$O$315,5,FALSE))&amp;""</f>
        <v>小森</v>
      </c>
      <c r="H72" s="292" t="str">
        <f>IF($A72="","",VLOOKUP($A72,[4]登録事業所管理簿!$B$4:$O$315,6,FALSE))&amp;""</f>
        <v>0156-66-7883</v>
      </c>
      <c r="I72" s="272" t="str">
        <f>IF($A72="","",VLOOKUP($A72,[4]登録事業所管理簿!$B$4:$O$315,7,FALSE))&amp;""</f>
        <v/>
      </c>
      <c r="J72" s="303">
        <v>43699</v>
      </c>
      <c r="K72" s="303">
        <v>44064</v>
      </c>
      <c r="L72" s="320" t="s">
        <v>204</v>
      </c>
      <c r="M72" s="33" t="s">
        <v>784</v>
      </c>
      <c r="N72" s="33" t="s">
        <v>35</v>
      </c>
      <c r="O72" s="56" t="s">
        <v>973</v>
      </c>
      <c r="P72" s="33" t="s">
        <v>959</v>
      </c>
      <c r="Q72" s="56"/>
      <c r="R72" s="56"/>
      <c r="S72" s="33" t="s">
        <v>18</v>
      </c>
      <c r="T72" s="56" t="s">
        <v>977</v>
      </c>
      <c r="U72" s="173" t="s">
        <v>190</v>
      </c>
      <c r="V72" s="136"/>
    </row>
    <row r="73" spans="1:22" ht="72" hidden="1" customHeight="1">
      <c r="A73" s="1">
        <v>34</v>
      </c>
      <c r="B73" s="236">
        <v>69</v>
      </c>
      <c r="C73" s="259" t="s">
        <v>982</v>
      </c>
      <c r="D73" s="273" t="str">
        <f>IF($A73="","",VLOOKUP($A73,[4]登録事業所管理簿!$B$4:$O$315,2,FALSE))</f>
        <v>有限会社　谷電気商会</v>
      </c>
      <c r="E73" s="272" t="str">
        <f>IF($A73="","",VLOOKUP($A73,[4]登録事業所管理簿!$B$4:$O$315,3,FALSE))&amp;""</f>
        <v>081-0221</v>
      </c>
      <c r="F73" s="272" t="str">
        <f>IF($A73="","",VLOOKUP($A73,[4]登録事業所管理簿!$B$4:$O$315,4,FALSE))&amp;""</f>
        <v>河東郡鹿追町栄町2丁目8番地</v>
      </c>
      <c r="G73" s="272" t="str">
        <f>IF($A73="","",VLOOKUP($A73,[4]登録事業所管理簿!$B$4:$O$315,5,FALSE))&amp;""</f>
        <v>専務取締役　谷　真一</v>
      </c>
      <c r="H73" s="292" t="str">
        <f>IF($A73="","",VLOOKUP($A73,[4]登録事業所管理簿!$B$4:$O$315,6,FALSE))&amp;""</f>
        <v>0156-66-2116</v>
      </c>
      <c r="I73" s="272" t="str">
        <f>IF($A73="","",VLOOKUP($A73,[4]登録事業所管理簿!$B$4:$O$315,7,FALSE))&amp;""</f>
        <v>tani_den@f6dion.ne.jp</v>
      </c>
      <c r="J73" s="303">
        <v>43700</v>
      </c>
      <c r="K73" s="303">
        <v>44065</v>
      </c>
      <c r="L73" s="319" t="s">
        <v>905</v>
      </c>
      <c r="M73" s="236" t="s">
        <v>784</v>
      </c>
      <c r="N73" s="236" t="s">
        <v>985</v>
      </c>
      <c r="O73" s="272" t="s">
        <v>987</v>
      </c>
      <c r="P73" s="335" t="s">
        <v>48</v>
      </c>
      <c r="Q73" s="335" t="s">
        <v>48</v>
      </c>
      <c r="R73" s="335" t="s">
        <v>48</v>
      </c>
      <c r="S73" s="236" t="s">
        <v>18</v>
      </c>
      <c r="T73" s="272" t="s">
        <v>25</v>
      </c>
      <c r="U73" s="377" t="s">
        <v>346</v>
      </c>
      <c r="V73" s="387"/>
    </row>
    <row r="74" spans="1:22" ht="61.5" hidden="1" customHeight="1">
      <c r="A74" s="1">
        <v>29</v>
      </c>
      <c r="B74" s="236">
        <v>70</v>
      </c>
      <c r="C74" s="259" t="s">
        <v>1039</v>
      </c>
      <c r="D74" s="272" t="str">
        <f>IF($A74="","",VLOOKUP($A74,[4]登録事業所管理簿!$B$4:$O$315,2,FALSE))</f>
        <v>株式会社　マインファーム</v>
      </c>
      <c r="E74" s="272" t="str">
        <f>IF($A74="","",VLOOKUP($A74,[4]登録事業所管理簿!$B$4:$O$315,3,FALSE))&amp;""</f>
        <v>081-0341</v>
      </c>
      <c r="F74" s="272" t="str">
        <f>IF($A74="","",VLOOKUP($A74,[4]登録事業所管理簿!$B$4:$O$315,4,FALSE))&amp;""</f>
        <v>河東郡鹿追町瓜幕西30線20-15</v>
      </c>
      <c r="G74" s="272" t="str">
        <f>IF($A74="","",VLOOKUP($A74,[4]登録事業所管理簿!$B$4:$O$315,5,FALSE))&amp;""</f>
        <v>高野</v>
      </c>
      <c r="H74" s="292" t="str">
        <f>IF($A74="","",VLOOKUP($A74,[4]登録事業所管理簿!$B$4:$O$315,6,FALSE))&amp;""</f>
        <v>090-3390-2587</v>
      </c>
      <c r="I74" s="272" t="str">
        <f>IF($A74="","",VLOOKUP($A74,[4]登録事業所管理簿!$B$4:$O$315,7,FALSE))&amp;""</f>
        <v/>
      </c>
      <c r="J74" s="303">
        <v>43701</v>
      </c>
      <c r="K74" s="303">
        <v>44066</v>
      </c>
      <c r="L74" s="320" t="s">
        <v>204</v>
      </c>
      <c r="M74" s="332" t="s">
        <v>1091</v>
      </c>
      <c r="N74" s="236" t="s">
        <v>35</v>
      </c>
      <c r="O74" s="272" t="s">
        <v>588</v>
      </c>
      <c r="P74" s="335" t="s">
        <v>48</v>
      </c>
      <c r="Q74" s="335" t="s">
        <v>48</v>
      </c>
      <c r="R74" s="335" t="s">
        <v>48</v>
      </c>
      <c r="S74" s="236" t="s">
        <v>34</v>
      </c>
      <c r="T74" s="272" t="s">
        <v>1094</v>
      </c>
      <c r="U74" s="377" t="s">
        <v>788</v>
      </c>
      <c r="V74" s="387"/>
    </row>
    <row r="75" spans="1:22" s="8" customFormat="1" ht="57" hidden="1" customHeight="1">
      <c r="A75" s="21">
        <v>35</v>
      </c>
      <c r="B75" s="38">
        <v>71</v>
      </c>
      <c r="C75" s="48" t="s">
        <v>979</v>
      </c>
      <c r="D75" s="75" t="str">
        <f>IF($A75="","",VLOOKUP($A75,[4]登録事業所管理簿!$B$4:$O$315,2,FALSE))</f>
        <v>鹿追綜合警備保障　有限会社</v>
      </c>
      <c r="E75" s="75" t="str">
        <f>IF($A75="","",VLOOKUP($A75,[4]登録事業所管理簿!$B$4:$O$315,3,FALSE))&amp;""</f>
        <v>081-0201</v>
      </c>
      <c r="F75" s="75" t="str">
        <f>IF($A75="","",VLOOKUP($A75,[4]登録事業所管理簿!$B$4:$O$315,4,FALSE))&amp;""</f>
        <v>河東郡鹿追町新町2丁目25番地</v>
      </c>
      <c r="G75" s="75" t="str">
        <f>IF($A75="","",VLOOKUP($A75,[4]登録事業所管理簿!$B$4:$O$315,5,FALSE))&amp;""</f>
        <v>上山</v>
      </c>
      <c r="H75" s="99" t="str">
        <f>IF($A75="","",VLOOKUP($A75,[4]登録事業所管理簿!$B$4:$O$315,6,FALSE))&amp;""</f>
        <v>0156-66-2439</v>
      </c>
      <c r="I75" s="75" t="str">
        <f>IF($A75="","",VLOOKUP($A75,[4]登録事業所管理簿!$B$4:$O$315,7,FALSE))&amp;""</f>
        <v/>
      </c>
      <c r="J75" s="300">
        <v>44162</v>
      </c>
      <c r="K75" s="300">
        <v>44526</v>
      </c>
      <c r="L75" s="234" t="s">
        <v>49</v>
      </c>
      <c r="M75" s="38" t="s">
        <v>784</v>
      </c>
      <c r="N75" s="38" t="s">
        <v>35</v>
      </c>
      <c r="O75" s="84" t="s">
        <v>402</v>
      </c>
      <c r="P75" s="350" t="s">
        <v>932</v>
      </c>
      <c r="Q75" s="330"/>
      <c r="R75" s="330"/>
      <c r="S75" s="38" t="s">
        <v>933</v>
      </c>
      <c r="T75" s="75" t="s">
        <v>934</v>
      </c>
      <c r="U75" s="379" t="s">
        <v>180</v>
      </c>
      <c r="V75" s="234"/>
    </row>
    <row r="76" spans="1:22" s="8" customFormat="1" ht="111.75" hidden="1" customHeight="1">
      <c r="A76" s="21">
        <v>15</v>
      </c>
      <c r="B76" s="33">
        <v>72</v>
      </c>
      <c r="C76" s="45" t="s">
        <v>981</v>
      </c>
      <c r="D76" s="57" t="str">
        <f>IF($A76="","",VLOOKUP($A76,[4]登録事業所管理簿!$B$4:$O$315,2,FALSE))</f>
        <v xml:space="preserve">
然別湖畔温泉ホテル風水　</v>
      </c>
      <c r="E76" s="56" t="str">
        <f>IF($A76="","",VLOOKUP($A76,[4]登録事業所管理簿!$B$4:$O$315,3,FALSE))&amp;""</f>
        <v>081-0344</v>
      </c>
      <c r="F76" s="56" t="str">
        <f>IF($A76="","",VLOOKUP($A76,[4]登録事業所管理簿!$B$4:$O$315,4,FALSE))&amp;""</f>
        <v>河東郡鹿追町字然別湖畔</v>
      </c>
      <c r="G76" s="56" t="str">
        <f>IF($A76="","",VLOOKUP($A76,[4]登録事業所管理簿!$B$4:$O$315,5,FALSE))&amp;""</f>
        <v>水間</v>
      </c>
      <c r="H76" s="91" t="str">
        <f>IF($A76="","",VLOOKUP($A76,[4]登録事業所管理簿!$B$4:$O$315,6,FALSE))&amp;""</f>
        <v>0156-67-2211</v>
      </c>
      <c r="I76" s="56" t="str">
        <f>IF($A76="","",VLOOKUP($A76,[4]登録事業所管理簿!$B$4:$O$315,7,FALSE))&amp;""</f>
        <v/>
      </c>
      <c r="J76" s="116">
        <v>44162</v>
      </c>
      <c r="K76" s="116">
        <v>44526</v>
      </c>
      <c r="L76" s="137" t="s">
        <v>1210</v>
      </c>
      <c r="M76" s="33" t="s">
        <v>784</v>
      </c>
      <c r="N76" s="33" t="s">
        <v>35</v>
      </c>
      <c r="O76" s="59" t="s">
        <v>1213</v>
      </c>
      <c r="P76" s="34" t="s">
        <v>48</v>
      </c>
      <c r="Q76" s="34" t="s">
        <v>48</v>
      </c>
      <c r="R76" s="34" t="s">
        <v>48</v>
      </c>
      <c r="S76" s="33" t="s">
        <v>34</v>
      </c>
      <c r="T76" s="59" t="s">
        <v>1021</v>
      </c>
      <c r="U76" s="213" t="s">
        <v>1215</v>
      </c>
      <c r="V76" s="234"/>
    </row>
    <row r="77" spans="1:22" ht="59.25" hidden="1" customHeight="1">
      <c r="A77" s="1">
        <v>6</v>
      </c>
      <c r="B77" s="31">
        <v>73</v>
      </c>
      <c r="C77" s="256" t="s">
        <v>988</v>
      </c>
      <c r="D77" s="269" t="str">
        <f>IF($A77="","",VLOOKUP($A77,[4]登録事業所管理簿!$B$4:$O$315,2,FALSE))</f>
        <v>カントリーパパ</v>
      </c>
      <c r="E77" s="270" t="str">
        <f>IF($A77="","",VLOOKUP($A77,[4]登録事業所管理簿!$B$4:$O$315,3,FALSE))&amp;""</f>
        <v>081-0216</v>
      </c>
      <c r="F77" s="270" t="str">
        <f>IF($A77="","",VLOOKUP($A77,[4]登録事業所管理簿!$B$4:$O$315,4,FALSE))&amp;""</f>
        <v>河東郡鹿追町北5線11-1</v>
      </c>
      <c r="G77" s="270" t="str">
        <f>IF($A77="","",VLOOKUP($A77,[4]登録事業所管理簿!$B$4:$O$315,5,FALSE))&amp;""</f>
        <v>代表
山岸　宏</v>
      </c>
      <c r="H77" s="288" t="str">
        <f>IF($A77="","",VLOOKUP($A77,[4]登録事業所管理簿!$B$4:$O$315,6,FALSE))&amp;""</f>
        <v>0156-66-2888</v>
      </c>
      <c r="I77" s="270" t="str">
        <f>IF($A77="","",VLOOKUP($A77,[4]登録事業所管理簿!$B$4:$O$315,7,FALSE))&amp;""</f>
        <v xml:space="preserve"> </v>
      </c>
      <c r="J77" s="301">
        <v>43829</v>
      </c>
      <c r="K77" s="301">
        <v>44195</v>
      </c>
      <c r="L77" s="316" t="s">
        <v>1011</v>
      </c>
      <c r="M77" s="31" t="s">
        <v>784</v>
      </c>
      <c r="N77" s="31" t="s">
        <v>35</v>
      </c>
      <c r="O77" s="270" t="s">
        <v>42</v>
      </c>
      <c r="P77" s="172" t="s">
        <v>48</v>
      </c>
      <c r="Q77" s="172" t="s">
        <v>48</v>
      </c>
      <c r="R77" s="172" t="s">
        <v>48</v>
      </c>
      <c r="S77" s="31" t="s">
        <v>34</v>
      </c>
      <c r="T77" s="270" t="s">
        <v>199</v>
      </c>
      <c r="U77" s="337" t="s">
        <v>653</v>
      </c>
      <c r="V77" s="387"/>
    </row>
    <row r="78" spans="1:22" s="8" customFormat="1" ht="86.25" hidden="1" customHeight="1">
      <c r="A78" s="21">
        <v>12</v>
      </c>
      <c r="B78" s="38">
        <v>74</v>
      </c>
      <c r="C78" s="48" t="s">
        <v>713</v>
      </c>
      <c r="D78" s="75" t="str">
        <f>IF($A78="","",VLOOKUP($A78,[4]登録事業所管理簿!$B$4:$O$315,2,FALSE))</f>
        <v>有限会社　健勝重建</v>
      </c>
      <c r="E78" s="75" t="str">
        <f>IF($A78="","",VLOOKUP($A78,[4]登録事業所管理簿!$B$4:$O$315,3,FALSE))&amp;""</f>
        <v>081-0216</v>
      </c>
      <c r="F78" s="75" t="str">
        <f>IF($A78="","",VLOOKUP($A78,[4]登録事業所管理簿!$B$4:$O$315,4,FALSE))&amp;""</f>
        <v>河東郡鹿追町鹿追北5線2番地23</v>
      </c>
      <c r="G78" s="75" t="str">
        <f>IF($A78="","",VLOOKUP($A78,[4]登録事業所管理簿!$B$4:$O$315,5,FALSE))&amp;""</f>
        <v>樋口</v>
      </c>
      <c r="H78" s="99" t="str">
        <f>IF($A78="","",VLOOKUP($A78,[4]登録事業所管理簿!$B$4:$O$315,6,FALSE))&amp;""</f>
        <v>0156-66-3508</v>
      </c>
      <c r="I78" s="75" t="str">
        <f>IF($A78="","",VLOOKUP($A78,[4]登録事業所管理簿!$B$4:$O$315,7,FALSE))&amp;""</f>
        <v/>
      </c>
      <c r="J78" s="300">
        <v>44162</v>
      </c>
      <c r="K78" s="300">
        <v>44526</v>
      </c>
      <c r="L78" s="322" t="s">
        <v>335</v>
      </c>
      <c r="M78" s="38" t="s">
        <v>784</v>
      </c>
      <c r="N78" s="38" t="s">
        <v>35</v>
      </c>
      <c r="O78" s="84" t="s">
        <v>1196</v>
      </c>
      <c r="P78" s="38" t="s">
        <v>940</v>
      </c>
      <c r="Q78" s="38"/>
      <c r="R78" s="38"/>
      <c r="S78" s="357" t="s">
        <v>871</v>
      </c>
      <c r="T78" s="84"/>
      <c r="U78" s="379" t="s">
        <v>1197</v>
      </c>
      <c r="V78" s="234"/>
    </row>
    <row r="79" spans="1:22" s="10" customFormat="1" ht="0.75" hidden="1" customHeight="1">
      <c r="A79" s="244">
        <v>32</v>
      </c>
      <c r="B79" s="250">
        <v>75</v>
      </c>
      <c r="C79" s="262" t="s">
        <v>990</v>
      </c>
      <c r="D79" s="275" t="str">
        <f>IF($A79="","",VLOOKUP($A79,[4]登録事業所管理簿!$B$4:$O$315,2,FALSE))</f>
        <v>株式会社　風景</v>
      </c>
      <c r="E79" s="275" t="str">
        <f>IF($A79="","",VLOOKUP($A79,[4]登録事業所管理簿!$B$4:$O$315,3,FALSE))&amp;""</f>
        <v>081-0346</v>
      </c>
      <c r="F79" s="275" t="str">
        <f>IF($A79="","",VLOOKUP($A79,[4]登録事業所管理簿!$B$4:$O$315,4,FALSE))&amp;""</f>
        <v>河東郡鹿追町東瓜幕西18線28番地26</v>
      </c>
      <c r="G79" s="275" t="str">
        <f>IF($A79="","",VLOOKUP($A79,[4]登録事業所管理簿!$B$4:$O$315,5,FALSE))&amp;""</f>
        <v>清水</v>
      </c>
      <c r="H79" s="293" t="str">
        <f>IF($A79="","",VLOOKUP($A79,[4]登録事業所管理簿!$B$4:$O$315,6,FALSE))&amp;""</f>
        <v>0156-67-2382</v>
      </c>
      <c r="I79" s="275" t="str">
        <f>IF($A79="","",VLOOKUP($A79,[4]登録事業所管理簿!$B$4:$O$315,7,FALSE))&amp;""</f>
        <v/>
      </c>
      <c r="J79" s="305">
        <v>43829</v>
      </c>
      <c r="K79" s="305">
        <v>44194</v>
      </c>
      <c r="L79" s="323" t="s">
        <v>509</v>
      </c>
      <c r="M79" s="250" t="s">
        <v>784</v>
      </c>
      <c r="N79" s="250" t="s">
        <v>834</v>
      </c>
      <c r="O79" s="342" t="s">
        <v>813</v>
      </c>
      <c r="P79" s="250" t="s">
        <v>48</v>
      </c>
      <c r="Q79" s="250" t="s">
        <v>48</v>
      </c>
      <c r="R79" s="250" t="s">
        <v>48</v>
      </c>
      <c r="S79" s="250" t="s">
        <v>34</v>
      </c>
      <c r="T79" s="275" t="s">
        <v>1013</v>
      </c>
      <c r="U79" s="380" t="s">
        <v>437</v>
      </c>
      <c r="V79" s="389"/>
    </row>
    <row r="80" spans="1:22" s="8" customFormat="1" ht="66.75" hidden="1" customHeight="1">
      <c r="A80" s="21">
        <v>36</v>
      </c>
      <c r="B80" s="251">
        <v>76</v>
      </c>
      <c r="C80" s="263" t="s">
        <v>991</v>
      </c>
      <c r="D80" s="276" t="str">
        <f>IF($A80="","",VLOOKUP($A80,[4]登録事業所管理簿!$B$4:$O$315,2,FALSE))</f>
        <v>株式会社　鹿追貨物自動車</v>
      </c>
      <c r="E80" s="276" t="str">
        <f>IF($A80="","",VLOOKUP($A80,[4]登録事業所管理簿!$B$4:$O$315,3,FALSE))&amp;""</f>
        <v>081-0213</v>
      </c>
      <c r="F80" s="276" t="str">
        <f>IF($A80="","",VLOOKUP($A80,[4]登録事業所管理簿!$B$4:$O$315,4,FALSE))&amp;""</f>
        <v>河東郡鹿追町西町3丁目5番地</v>
      </c>
      <c r="G80" s="276" t="str">
        <f>IF($A80="","",VLOOKUP($A80,[4]登録事業所管理簿!$B$4:$O$315,5,FALSE))&amp;""</f>
        <v>市川</v>
      </c>
      <c r="H80" s="294" t="str">
        <f>IF($A80="","",VLOOKUP($A80,[4]登録事業所管理簿!$B$4:$O$315,6,FALSE))&amp;""</f>
        <v>0156-66-2415</v>
      </c>
      <c r="I80" s="276" t="str">
        <f>IF($A80="","",VLOOKUP($A80,[4]登録事業所管理簿!$B$4:$O$315,7,FALSE))&amp;""</f>
        <v/>
      </c>
      <c r="J80" s="306">
        <v>44162</v>
      </c>
      <c r="K80" s="306">
        <v>44526</v>
      </c>
      <c r="L80" s="324" t="s">
        <v>955</v>
      </c>
      <c r="M80" s="251" t="s">
        <v>784</v>
      </c>
      <c r="N80" s="251" t="s">
        <v>35</v>
      </c>
      <c r="O80" s="276" t="s">
        <v>1204</v>
      </c>
      <c r="P80" s="251" t="s">
        <v>959</v>
      </c>
      <c r="Q80" s="276"/>
      <c r="R80" s="276"/>
      <c r="S80" s="251" t="s">
        <v>18</v>
      </c>
      <c r="T80" s="365" t="s">
        <v>1018</v>
      </c>
      <c r="U80" s="381" t="s">
        <v>1007</v>
      </c>
      <c r="V80" s="234"/>
    </row>
    <row r="81" spans="1:22" s="8" customFormat="1" ht="62.25" hidden="1" customHeight="1">
      <c r="A81" s="21">
        <v>19</v>
      </c>
      <c r="B81" s="38">
        <v>77</v>
      </c>
      <c r="C81" s="48" t="s">
        <v>993</v>
      </c>
      <c r="D81" s="75" t="str">
        <f>IF($A81="","",VLOOKUP($A81,[4]登録事業所管理簿!$B$4:$O$315,2,FALSE))</f>
        <v>セブンイレブン鹿追南町店</v>
      </c>
      <c r="E81" s="75" t="str">
        <f>IF($A81="","",VLOOKUP($A81,[4]登録事業所管理簿!$B$4:$O$315,3,FALSE))&amp;""</f>
        <v>081-0223</v>
      </c>
      <c r="F81" s="75" t="str">
        <f>IF($A81="","",VLOOKUP($A81,[4]登録事業所管理簿!$B$4:$O$315,4,FALSE))&amp;""</f>
        <v>河東郡鹿追町南町2丁目11番地</v>
      </c>
      <c r="G81" s="75" t="str">
        <f>IF($A81="","",VLOOKUP($A81,[4]登録事業所管理簿!$B$4:$O$315,5,FALSE))&amp;""</f>
        <v>村上</v>
      </c>
      <c r="H81" s="99" t="str">
        <f>IF($A81="","",VLOOKUP($A81,[4]登録事業所管理簿!$B$4:$O$315,6,FALSE))&amp;""</f>
        <v>0156-69-7800</v>
      </c>
      <c r="I81" s="75" t="str">
        <f>IF($A81="","",VLOOKUP($A81,[4]登録事業所管理簿!$B$4:$O$315,7,FALSE))&amp;""</f>
        <v/>
      </c>
      <c r="J81" s="300">
        <v>43829</v>
      </c>
      <c r="K81" s="300">
        <v>44194</v>
      </c>
      <c r="L81" s="325" t="s">
        <v>1023</v>
      </c>
      <c r="M81" s="38" t="s">
        <v>784</v>
      </c>
      <c r="N81" s="38" t="s">
        <v>35</v>
      </c>
      <c r="O81" s="75" t="s">
        <v>1026</v>
      </c>
      <c r="P81" s="38" t="s">
        <v>48</v>
      </c>
      <c r="Q81" s="38" t="s">
        <v>48</v>
      </c>
      <c r="R81" s="38" t="s">
        <v>48</v>
      </c>
      <c r="S81" s="38" t="s">
        <v>34</v>
      </c>
      <c r="T81" s="75" t="s">
        <v>999</v>
      </c>
      <c r="U81" s="379" t="s">
        <v>788</v>
      </c>
      <c r="V81" s="234"/>
    </row>
    <row r="82" spans="1:22" s="8" customFormat="1" ht="81.75" hidden="1" customHeight="1">
      <c r="A82" s="21">
        <v>8</v>
      </c>
      <c r="B82" s="38">
        <v>79</v>
      </c>
      <c r="C82" s="48" t="s">
        <v>626</v>
      </c>
      <c r="D82" s="265" t="str">
        <f>IF($A82="","",VLOOKUP($A82,[4]登録事業所管理簿!$B$4:$O$315,2,FALSE))</f>
        <v>株式会社　三井組</v>
      </c>
      <c r="E82" s="75" t="str">
        <f>IF($A82="","",VLOOKUP($A82,[4]登録事業所管理簿!$B$4:$O$315,3,FALSE))&amp;""</f>
        <v>081-0223</v>
      </c>
      <c r="F82" s="75" t="str">
        <f>IF($A82="","",VLOOKUP($A82,[4]登録事業所管理簿!$B$4:$O$315,4,FALSE))&amp;""</f>
        <v>河東郡鹿追町南町1丁目24番地</v>
      </c>
      <c r="G82" s="75" t="str">
        <f>IF($A82="","",VLOOKUP($A82,[4]登録事業所管理簿!$B$4:$O$315,5,FALSE))&amp;""</f>
        <v>三井　雅弘</v>
      </c>
      <c r="H82" s="99" t="str">
        <f>IF($A82="","",VLOOKUP($A82,[4]登録事業所管理簿!$B$4:$O$315,6,FALSE))&amp;""</f>
        <v>0156-66-2511</v>
      </c>
      <c r="I82" s="75" t="str">
        <f>IF($A82="","",VLOOKUP($A82,[4]登録事業所管理簿!$B$4:$O$315,7,FALSE))&amp;""</f>
        <v/>
      </c>
      <c r="J82" s="300">
        <v>44162</v>
      </c>
      <c r="K82" s="300">
        <v>44526</v>
      </c>
      <c r="L82" s="326" t="s">
        <v>998</v>
      </c>
      <c r="M82" s="330" t="s">
        <v>784</v>
      </c>
      <c r="N82" s="330" t="s">
        <v>35</v>
      </c>
      <c r="O82" s="343" t="s">
        <v>238</v>
      </c>
      <c r="P82" s="330" t="s">
        <v>48</v>
      </c>
      <c r="Q82" s="330" t="s">
        <v>48</v>
      </c>
      <c r="R82" s="330" t="s">
        <v>48</v>
      </c>
      <c r="S82" s="330"/>
      <c r="T82" s="330"/>
      <c r="U82" s="367" t="s">
        <v>764</v>
      </c>
      <c r="V82" s="234"/>
    </row>
    <row r="83" spans="1:22" s="10" customFormat="1" ht="87" hidden="1" customHeight="1">
      <c r="A83" s="244">
        <v>23</v>
      </c>
      <c r="B83" s="252">
        <v>80</v>
      </c>
      <c r="C83" s="264" t="s">
        <v>995</v>
      </c>
      <c r="D83" s="277" t="str">
        <f>IF($A83="","",VLOOKUP($A83,[4]登録事業所管理簿!$B$4:$O$315,2,FALSE))</f>
        <v>有限会社　佐藤削業</v>
      </c>
      <c r="E83" s="277" t="str">
        <f>IF($A83="","",VLOOKUP($A83,[4]登録事業所管理簿!$B$4:$O$315,3,FALSE))&amp;""</f>
        <v>081-0227</v>
      </c>
      <c r="F83" s="277" t="str">
        <f>IF($A83="","",VLOOKUP($A83,[4]登録事業所管理簿!$B$4:$O$315,4,FALSE))&amp;""</f>
        <v>河東郡鹿追町幌内西22線24番地</v>
      </c>
      <c r="G83" s="277" t="str">
        <f>IF($A83="","",VLOOKUP($A83,[4]登録事業所管理簿!$B$4:$O$315,5,FALSE))&amp;""</f>
        <v>佐藤　毅</v>
      </c>
      <c r="H83" s="295" t="str">
        <f>IF($A83="","",VLOOKUP($A83,[4]登録事業所管理簿!$B$4:$O$315,6,FALSE))&amp;""</f>
        <v>0156-66-3139</v>
      </c>
      <c r="I83" s="277" t="str">
        <f>IF($A83="","",VLOOKUP($A83,[4]登録事業所管理簿!$B$4:$O$315,7,FALSE))&amp;""</f>
        <v/>
      </c>
      <c r="J83" s="305">
        <v>43829</v>
      </c>
      <c r="K83" s="305">
        <v>44194</v>
      </c>
      <c r="L83" s="327" t="s">
        <v>321</v>
      </c>
      <c r="M83" s="250" t="s">
        <v>181</v>
      </c>
      <c r="N83" s="250" t="s">
        <v>35</v>
      </c>
      <c r="O83" s="275" t="s">
        <v>552</v>
      </c>
      <c r="P83" s="250" t="s">
        <v>48</v>
      </c>
      <c r="Q83" s="250" t="s">
        <v>48</v>
      </c>
      <c r="R83" s="250" t="s">
        <v>48</v>
      </c>
      <c r="S83" s="250" t="s">
        <v>18</v>
      </c>
      <c r="T83" s="250" t="s">
        <v>915</v>
      </c>
      <c r="U83" s="380" t="s">
        <v>1027</v>
      </c>
      <c r="V83" s="389"/>
    </row>
    <row r="84" spans="1:22" s="10" customFormat="1" ht="61.5" hidden="1" customHeight="1">
      <c r="A84" s="244">
        <v>24</v>
      </c>
      <c r="B84" s="252">
        <v>81</v>
      </c>
      <c r="C84" s="264" t="s">
        <v>668</v>
      </c>
      <c r="D84" s="277" t="str">
        <f>IF($A84="","",VLOOKUP($A84,[4]登録事業所管理簿!$B$4:$O$315,2,FALSE))</f>
        <v>医療法人社団　鹿追東町歯科医院</v>
      </c>
      <c r="E84" s="277" t="str">
        <f>IF($A84="","",VLOOKUP($A84,[4]登録事業所管理簿!$B$4:$O$315,3,FALSE))&amp;""</f>
        <v>081-0222</v>
      </c>
      <c r="F84" s="277" t="str">
        <f>IF($A84="","",VLOOKUP($A84,[4]登録事業所管理簿!$B$4:$O$315,4,FALSE))&amp;""</f>
        <v>河東郡鹿追町東町１丁目３０番地</v>
      </c>
      <c r="G84" s="277" t="str">
        <f>IF($A84="","",VLOOKUP($A84,[4]登録事業所管理簿!$B$4:$O$315,5,FALSE))&amp;""</f>
        <v>柴野　憲幸</v>
      </c>
      <c r="H84" s="295" t="str">
        <f>IF($A84="","",VLOOKUP($A84,[4]登録事業所管理簿!$B$4:$O$315,6,FALSE))&amp;""</f>
        <v>0156-67-7100</v>
      </c>
      <c r="I84" s="277" t="str">
        <f>IF($A84="","",VLOOKUP($A84,[4]登録事業所管理簿!$B$4:$O$315,7,FALSE))&amp;""</f>
        <v/>
      </c>
      <c r="J84" s="307">
        <v>43829</v>
      </c>
      <c r="K84" s="307">
        <v>44194</v>
      </c>
      <c r="L84" s="323" t="s">
        <v>629</v>
      </c>
      <c r="M84" s="250" t="s">
        <v>784</v>
      </c>
      <c r="N84" s="250" t="s">
        <v>35</v>
      </c>
      <c r="O84" s="342" t="s">
        <v>316</v>
      </c>
      <c r="P84" s="250" t="s">
        <v>48</v>
      </c>
      <c r="Q84" s="250" t="s">
        <v>48</v>
      </c>
      <c r="R84" s="250" t="s">
        <v>48</v>
      </c>
      <c r="S84" s="250" t="s">
        <v>18</v>
      </c>
      <c r="T84" s="366" t="s">
        <v>531</v>
      </c>
      <c r="U84" s="380" t="s">
        <v>897</v>
      </c>
      <c r="V84" s="389"/>
    </row>
    <row r="85" spans="1:22" s="8" customFormat="1" ht="39.950000000000003" hidden="1" customHeight="1">
      <c r="A85" s="21">
        <v>13</v>
      </c>
      <c r="B85" s="38">
        <v>82</v>
      </c>
      <c r="C85" s="48" t="s">
        <v>1020</v>
      </c>
      <c r="D85" s="75" t="str">
        <f>IF($A85="","",VLOOKUP($A85,[4]登録事業所管理簿!$B$4:$O$315,2,FALSE))</f>
        <v>鳥せいチェーン　鹿追店</v>
      </c>
      <c r="E85" s="75" t="str">
        <f>IF($A85="","",VLOOKUP($A85,[4]登録事業所管理簿!$B$4:$O$315,3,FALSE))&amp;""</f>
        <v>081-0221</v>
      </c>
      <c r="F85" s="75" t="str">
        <f>IF($A85="","",VLOOKUP($A85,[4]登録事業所管理簿!$B$4:$O$315,4,FALSE))&amp;""</f>
        <v>河東郡鹿追町栄町1丁目63</v>
      </c>
      <c r="G85" s="75" t="str">
        <f>IF($A85="","",VLOOKUP($A85,[4]登録事業所管理簿!$B$4:$O$315,5,FALSE))&amp;""</f>
        <v>鈴木　健一</v>
      </c>
      <c r="H85" s="99" t="str">
        <f>IF($A85="","",VLOOKUP($A85,[4]登録事業所管理簿!$B$4:$O$315,6,FALSE))&amp;""</f>
        <v>0156-66-2989</v>
      </c>
      <c r="I85" s="75" t="str">
        <f>IF($A85="","",VLOOKUP($A85,[4]登録事業所管理簿!$B$4:$O$315,7,FALSE))&amp;""</f>
        <v/>
      </c>
      <c r="J85" s="300">
        <v>44162</v>
      </c>
      <c r="K85" s="300">
        <v>44526</v>
      </c>
      <c r="L85" s="233" t="s">
        <v>207</v>
      </c>
      <c r="M85" s="330" t="s">
        <v>181</v>
      </c>
      <c r="N85" s="330" t="s">
        <v>35</v>
      </c>
      <c r="O85" s="336" t="s">
        <v>1202</v>
      </c>
      <c r="P85" s="330" t="s">
        <v>48</v>
      </c>
      <c r="Q85" s="330" t="s">
        <v>48</v>
      </c>
      <c r="R85" s="330" t="s">
        <v>48</v>
      </c>
      <c r="S85" s="330" t="s">
        <v>34</v>
      </c>
      <c r="T85" s="346" t="s">
        <v>503</v>
      </c>
      <c r="U85" s="367" t="s">
        <v>409</v>
      </c>
      <c r="V85" s="234"/>
    </row>
    <row r="86" spans="1:22" s="8" customFormat="1" ht="101.25" hidden="1" customHeight="1">
      <c r="A86" s="21">
        <v>27</v>
      </c>
      <c r="B86" s="38">
        <v>83</v>
      </c>
      <c r="C86" s="48" t="s">
        <v>1022</v>
      </c>
      <c r="D86" s="75" t="str">
        <f>IF($A86="","",VLOOKUP($A86,[4]登録事業所管理簿!$B$4:$O$315,2,FALSE))</f>
        <v>太田農場</v>
      </c>
      <c r="E86" s="75" t="str">
        <f>IF($A86="","",VLOOKUP($A86,[4]登録事業所管理簿!$B$4:$O$315,3,FALSE))&amp;""</f>
        <v>081-0217</v>
      </c>
      <c r="F86" s="75" t="str">
        <f>IF($A86="","",VLOOKUP($A86,[4]登録事業所管理簿!$B$4:$O$315,4,FALSE))&amp;""</f>
        <v>河東郡鹿追町鹿追基線7番地</v>
      </c>
      <c r="G86" s="75" t="str">
        <f>IF($A86="","",VLOOKUP($A86,[4]登録事業所管理簿!$B$4:$O$315,5,FALSE))&amp;""</f>
        <v>太田　幸男</v>
      </c>
      <c r="H86" s="99" t="str">
        <f>IF($A86="","",VLOOKUP($A86,[4]登録事業所管理簿!$B$4:$O$315,6,FALSE))&amp;""</f>
        <v>090-3772-3834</v>
      </c>
      <c r="I86" s="75" t="str">
        <f>IF($A86="","",VLOOKUP($A86,[4]登録事業所管理簿!$B$4:$O$315,7,FALSE))&amp;""</f>
        <v/>
      </c>
      <c r="J86" s="300">
        <v>44162</v>
      </c>
      <c r="K86" s="300">
        <v>44526</v>
      </c>
      <c r="L86" s="309" t="s">
        <v>1226</v>
      </c>
      <c r="M86" s="330" t="s">
        <v>784</v>
      </c>
      <c r="N86" s="330" t="s">
        <v>35</v>
      </c>
      <c r="O86" s="336" t="s">
        <v>1228</v>
      </c>
      <c r="P86" s="346" t="s">
        <v>147</v>
      </c>
      <c r="Q86" s="330"/>
      <c r="R86" s="330"/>
      <c r="S86" s="330" t="s">
        <v>18</v>
      </c>
      <c r="T86" s="265" t="s">
        <v>782</v>
      </c>
      <c r="U86" s="367" t="s">
        <v>1178</v>
      </c>
      <c r="V86" s="234"/>
    </row>
    <row r="87" spans="1:22" s="8" customFormat="1" ht="72.75" hidden="1" customHeight="1">
      <c r="A87" s="21">
        <v>38</v>
      </c>
      <c r="B87" s="38">
        <v>84</v>
      </c>
      <c r="C87" s="48" t="s">
        <v>966</v>
      </c>
      <c r="D87" s="265" t="str">
        <f>IF($A87="","",VLOOKUP($A87,[4]登録事業所管理簿!$B$4:$O$315,2,FALSE))</f>
        <v>有限会社　Ｔ・Ｔ・Ｋ</v>
      </c>
      <c r="E87" s="75" t="str">
        <f>IF($A87="","",VLOOKUP($A87,[4]登録事業所管理簿!$B$4:$O$315,3,FALSE))&amp;""</f>
        <v>081-0213</v>
      </c>
      <c r="F87" s="75" t="str">
        <f>IF($A87="","",VLOOKUP($A87,[4]登録事業所管理簿!$B$4:$O$315,4,FALSE))&amp;""</f>
        <v>河東郡鹿追町西町3丁目3番地</v>
      </c>
      <c r="G87" s="75" t="str">
        <f>IF($A87="","",VLOOKUP($A87,[4]登録事業所管理簿!$B$4:$O$315,5,FALSE))&amp;""</f>
        <v>小森</v>
      </c>
      <c r="H87" s="99" t="str">
        <f>IF($A87="","",VLOOKUP($A87,[4]登録事業所管理簿!$B$4:$O$315,6,FALSE))&amp;""</f>
        <v>0156-66-7883</v>
      </c>
      <c r="I87" s="75" t="str">
        <f>IF($A87="","",VLOOKUP($A87,[4]登録事業所管理簿!$B$4:$O$315,7,FALSE))&amp;""</f>
        <v/>
      </c>
      <c r="J87" s="300">
        <v>44162</v>
      </c>
      <c r="K87" s="300">
        <v>44526</v>
      </c>
      <c r="L87" s="234" t="s">
        <v>1002</v>
      </c>
      <c r="M87" s="38" t="s">
        <v>784</v>
      </c>
      <c r="N87" s="38" t="s">
        <v>35</v>
      </c>
      <c r="O87" s="75" t="s">
        <v>722</v>
      </c>
      <c r="P87" s="38" t="s">
        <v>959</v>
      </c>
      <c r="Q87" s="75"/>
      <c r="R87" s="75"/>
      <c r="S87" s="38" t="s">
        <v>18</v>
      </c>
      <c r="T87" s="75" t="s">
        <v>496</v>
      </c>
      <c r="U87" s="379" t="s">
        <v>1030</v>
      </c>
      <c r="V87" s="234"/>
    </row>
    <row r="88" spans="1:22" s="8" customFormat="1" ht="0.75" hidden="1" customHeight="1">
      <c r="A88" s="21"/>
      <c r="B88" s="38">
        <v>85</v>
      </c>
      <c r="C88" s="48" t="s">
        <v>759</v>
      </c>
      <c r="D88" s="75" t="s">
        <v>223</v>
      </c>
      <c r="E88" s="75" t="s">
        <v>252</v>
      </c>
      <c r="F88" s="75" t="s">
        <v>1014</v>
      </c>
      <c r="G88" s="75" t="s">
        <v>1041</v>
      </c>
      <c r="H88" s="99" t="s">
        <v>1044</v>
      </c>
      <c r="I88" s="75" t="str">
        <f>IF($A88="","",VLOOKUP($A88,[4]登録事業所管理簿!$B$4:$O$315,7,FALSE))&amp;""</f>
        <v/>
      </c>
      <c r="J88" s="122">
        <v>43906</v>
      </c>
      <c r="K88" s="122">
        <v>44270</v>
      </c>
      <c r="L88" s="328" t="s">
        <v>1032</v>
      </c>
      <c r="M88" s="38" t="s">
        <v>181</v>
      </c>
      <c r="N88" s="38" t="s">
        <v>35</v>
      </c>
      <c r="O88" s="84" t="s">
        <v>593</v>
      </c>
      <c r="P88" s="84" t="s">
        <v>1048</v>
      </c>
      <c r="Q88" s="84" t="s">
        <v>1051</v>
      </c>
      <c r="R88" s="84" t="s">
        <v>148</v>
      </c>
      <c r="S88" s="38" t="s">
        <v>34</v>
      </c>
      <c r="T88" s="84" t="s">
        <v>1034</v>
      </c>
      <c r="U88" s="379" t="s">
        <v>1038</v>
      </c>
      <c r="V88" s="234"/>
    </row>
    <row r="89" spans="1:22" s="8" customFormat="1" ht="54.75" hidden="1" customHeight="1">
      <c r="A89" s="21"/>
      <c r="B89" s="38">
        <v>86</v>
      </c>
      <c r="C89" s="48" t="s">
        <v>902</v>
      </c>
      <c r="D89" s="75" t="s">
        <v>223</v>
      </c>
      <c r="E89" s="75" t="s">
        <v>252</v>
      </c>
      <c r="F89" s="75" t="s">
        <v>1014</v>
      </c>
      <c r="G89" s="75" t="s">
        <v>1041</v>
      </c>
      <c r="H89" s="99" t="s">
        <v>1044</v>
      </c>
      <c r="I89" s="75" t="str">
        <f>IF($A89="","",VLOOKUP($A89,[4]登録事業所管理簿!$B$4:$O$315,7,FALSE))&amp;""</f>
        <v/>
      </c>
      <c r="J89" s="300">
        <v>43906</v>
      </c>
      <c r="K89" s="300">
        <v>44270</v>
      </c>
      <c r="L89" s="234" t="s">
        <v>873</v>
      </c>
      <c r="M89" s="38" t="s">
        <v>181</v>
      </c>
      <c r="N89" s="38" t="s">
        <v>35</v>
      </c>
      <c r="O89" s="84" t="s">
        <v>435</v>
      </c>
      <c r="P89" s="351" t="s">
        <v>1047</v>
      </c>
      <c r="Q89" s="84" t="s">
        <v>1054</v>
      </c>
      <c r="R89" s="84" t="s">
        <v>1049</v>
      </c>
      <c r="S89" s="38" t="s">
        <v>34</v>
      </c>
      <c r="T89" s="75" t="s">
        <v>309</v>
      </c>
      <c r="U89" s="379" t="s">
        <v>1038</v>
      </c>
      <c r="V89" s="234"/>
    </row>
    <row r="90" spans="1:22" s="8" customFormat="1" ht="104.25" hidden="1" customHeight="1">
      <c r="A90" s="21"/>
      <c r="B90" s="38">
        <v>87</v>
      </c>
      <c r="C90" s="48" t="s">
        <v>1060</v>
      </c>
      <c r="D90" s="75" t="s">
        <v>1062</v>
      </c>
      <c r="E90" s="75" t="s">
        <v>1063</v>
      </c>
      <c r="F90" s="75" t="s">
        <v>1068</v>
      </c>
      <c r="G90" s="75" t="s">
        <v>1069</v>
      </c>
      <c r="H90" s="99" t="s">
        <v>695</v>
      </c>
      <c r="I90" s="75" t="str">
        <f>IF($A90="","",VLOOKUP($A90,[4]登録事業所管理簿!$B$4:$O$315,7,FALSE))&amp;""</f>
        <v/>
      </c>
      <c r="J90" s="300">
        <v>44162</v>
      </c>
      <c r="K90" s="300">
        <v>44526</v>
      </c>
      <c r="L90" s="325" t="s">
        <v>1189</v>
      </c>
      <c r="M90" s="38" t="s">
        <v>181</v>
      </c>
      <c r="N90" s="38" t="s">
        <v>35</v>
      </c>
      <c r="O90" s="84" t="s">
        <v>349</v>
      </c>
      <c r="P90" s="84" t="s">
        <v>241</v>
      </c>
      <c r="Q90" s="75"/>
      <c r="R90" s="75"/>
      <c r="S90" s="38" t="s">
        <v>18</v>
      </c>
      <c r="T90" s="84" t="s">
        <v>891</v>
      </c>
      <c r="U90" s="379" t="s">
        <v>404</v>
      </c>
      <c r="V90" s="234"/>
    </row>
    <row r="91" spans="1:22" s="8" customFormat="1" ht="105" hidden="1" customHeight="1">
      <c r="A91" s="21"/>
      <c r="B91" s="38">
        <v>88</v>
      </c>
      <c r="C91" s="48" t="s">
        <v>1076</v>
      </c>
      <c r="D91" s="75" t="s">
        <v>565</v>
      </c>
      <c r="E91" s="75" t="s">
        <v>252</v>
      </c>
      <c r="F91" s="75" t="s">
        <v>1077</v>
      </c>
      <c r="G91" s="75" t="s">
        <v>410</v>
      </c>
      <c r="H91" s="99" t="s">
        <v>743</v>
      </c>
      <c r="I91" s="75" t="str">
        <f>IF($A91="","",VLOOKUP($A91,[4]登録事業所管理簿!$B$4:$O$315,7,FALSE))&amp;""</f>
        <v/>
      </c>
      <c r="J91" s="300">
        <v>44162</v>
      </c>
      <c r="K91" s="300">
        <v>44526</v>
      </c>
      <c r="L91" s="234" t="s">
        <v>638</v>
      </c>
      <c r="M91" s="38" t="s">
        <v>181</v>
      </c>
      <c r="N91" s="38" t="s">
        <v>35</v>
      </c>
      <c r="O91" s="84" t="s">
        <v>882</v>
      </c>
      <c r="P91" s="75" t="s">
        <v>48</v>
      </c>
      <c r="Q91" s="75" t="s">
        <v>48</v>
      </c>
      <c r="R91" s="75" t="s">
        <v>48</v>
      </c>
      <c r="S91" s="38" t="s">
        <v>18</v>
      </c>
      <c r="T91" s="84" t="s">
        <v>374</v>
      </c>
      <c r="U91" s="379" t="s">
        <v>975</v>
      </c>
      <c r="V91" s="234"/>
    </row>
    <row r="92" spans="1:22" s="8" customFormat="1" ht="84" hidden="1" customHeight="1">
      <c r="A92" s="21"/>
      <c r="B92" s="38">
        <v>89</v>
      </c>
      <c r="C92" s="48" t="s">
        <v>1079</v>
      </c>
      <c r="D92" s="75" t="s">
        <v>986</v>
      </c>
      <c r="E92" s="75" t="s">
        <v>690</v>
      </c>
      <c r="F92" s="75" t="s">
        <v>1082</v>
      </c>
      <c r="G92" s="75" t="s">
        <v>557</v>
      </c>
      <c r="H92" s="99" t="s">
        <v>1006</v>
      </c>
      <c r="I92" s="75" t="str">
        <f>IF($A92="","",VLOOKUP($A92,[4]登録事業所管理簿!$B$4:$O$315,7,FALSE))&amp;""</f>
        <v/>
      </c>
      <c r="J92" s="300">
        <v>43948</v>
      </c>
      <c r="K92" s="300">
        <v>44312</v>
      </c>
      <c r="L92" s="234" t="s">
        <v>1084</v>
      </c>
      <c r="M92" s="38" t="s">
        <v>181</v>
      </c>
      <c r="N92" s="38" t="s">
        <v>35</v>
      </c>
      <c r="O92" s="75" t="s">
        <v>1090</v>
      </c>
      <c r="P92" s="75" t="s">
        <v>940</v>
      </c>
      <c r="Q92" s="75"/>
      <c r="R92" s="75"/>
      <c r="S92" s="38"/>
      <c r="T92" s="84" t="s">
        <v>556</v>
      </c>
      <c r="U92" s="379" t="s">
        <v>791</v>
      </c>
      <c r="V92" s="234"/>
    </row>
    <row r="93" spans="1:22" s="8" customFormat="1" ht="70.5" hidden="1" customHeight="1">
      <c r="A93" s="21"/>
      <c r="B93" s="33">
        <v>90</v>
      </c>
      <c r="C93" s="45" t="s">
        <v>1039</v>
      </c>
      <c r="D93" s="56" t="s">
        <v>1096</v>
      </c>
      <c r="E93" s="56" t="s">
        <v>244</v>
      </c>
      <c r="F93" s="56" t="s">
        <v>1097</v>
      </c>
      <c r="G93" s="56" t="s">
        <v>562</v>
      </c>
      <c r="H93" s="91" t="s">
        <v>1031</v>
      </c>
      <c r="I93" s="56" t="str">
        <f>IF($A93="","",VLOOKUP($A93,[4]登録事業所管理簿!$B$4:$O$315,7,FALSE))&amp;""</f>
        <v/>
      </c>
      <c r="J93" s="116">
        <v>43948</v>
      </c>
      <c r="K93" s="116">
        <v>44312</v>
      </c>
      <c r="L93" s="137" t="s">
        <v>1098</v>
      </c>
      <c r="M93" s="149" t="s">
        <v>1099</v>
      </c>
      <c r="N93" s="33" t="s">
        <v>35</v>
      </c>
      <c r="O93" s="56" t="s">
        <v>1101</v>
      </c>
      <c r="P93" s="56" t="s">
        <v>48</v>
      </c>
      <c r="Q93" s="56" t="s">
        <v>48</v>
      </c>
      <c r="R93" s="56" t="s">
        <v>48</v>
      </c>
      <c r="S93" s="33" t="s">
        <v>34</v>
      </c>
      <c r="T93" s="56" t="s">
        <v>1094</v>
      </c>
      <c r="U93" s="173" t="s">
        <v>791</v>
      </c>
      <c r="V93" s="234"/>
    </row>
    <row r="94" spans="1:22" s="8" customFormat="1" ht="39.75" hidden="1" customHeight="1">
      <c r="A94" s="21"/>
      <c r="B94" s="33">
        <v>91</v>
      </c>
      <c r="C94" s="45" t="s">
        <v>1102</v>
      </c>
      <c r="D94" s="56" t="s">
        <v>1105</v>
      </c>
      <c r="E94" s="56" t="s">
        <v>774</v>
      </c>
      <c r="F94" s="56" t="s">
        <v>1107</v>
      </c>
      <c r="G94" s="56" t="s">
        <v>361</v>
      </c>
      <c r="H94" s="91" t="s">
        <v>856</v>
      </c>
      <c r="I94" s="56" t="str">
        <f>IF($A94="","",VLOOKUP($A94,[4]登録事業所管理簿!$B$4:$O$315,7,FALSE))&amp;""</f>
        <v/>
      </c>
      <c r="J94" s="117">
        <v>43970</v>
      </c>
      <c r="K94" s="117">
        <v>44334</v>
      </c>
      <c r="L94" s="136" t="s">
        <v>860</v>
      </c>
      <c r="M94" s="33" t="s">
        <v>181</v>
      </c>
      <c r="N94" s="33" t="s">
        <v>35</v>
      </c>
      <c r="O94" s="56" t="s">
        <v>722</v>
      </c>
      <c r="P94" s="56" t="s">
        <v>1110</v>
      </c>
      <c r="Q94" s="56"/>
      <c r="R94" s="56"/>
      <c r="S94" s="33" t="s">
        <v>18</v>
      </c>
      <c r="T94" s="56" t="s">
        <v>1111</v>
      </c>
      <c r="U94" s="173" t="s">
        <v>791</v>
      </c>
      <c r="V94" s="234"/>
    </row>
    <row r="95" spans="1:22" s="8" customFormat="1" ht="148.5" hidden="1" customHeight="1">
      <c r="A95" s="21"/>
      <c r="B95" s="38">
        <v>92</v>
      </c>
      <c r="C95" s="48" t="s">
        <v>1015</v>
      </c>
      <c r="D95" s="75" t="s">
        <v>1114</v>
      </c>
      <c r="E95" s="75" t="s">
        <v>235</v>
      </c>
      <c r="F95" s="75" t="s">
        <v>466</v>
      </c>
      <c r="G95" s="75" t="s">
        <v>921</v>
      </c>
      <c r="H95" s="99" t="s">
        <v>425</v>
      </c>
      <c r="I95" s="75" t="str">
        <f>IF($A95="","",VLOOKUP($A95,[4]登録事業所管理簿!$B$4:$O$315,7,FALSE))&amp;""</f>
        <v/>
      </c>
      <c r="J95" s="300">
        <v>44162</v>
      </c>
      <c r="K95" s="300">
        <v>44526</v>
      </c>
      <c r="L95" s="325" t="s">
        <v>1205</v>
      </c>
      <c r="M95" s="38" t="s">
        <v>181</v>
      </c>
      <c r="N95" s="38" t="s">
        <v>1116</v>
      </c>
      <c r="O95" s="84" t="s">
        <v>1207</v>
      </c>
      <c r="P95" s="75" t="s">
        <v>636</v>
      </c>
      <c r="Q95" s="75"/>
      <c r="R95" s="75"/>
      <c r="S95" s="38" t="s">
        <v>18</v>
      </c>
      <c r="T95" s="84" t="s">
        <v>1066</v>
      </c>
      <c r="U95" s="379" t="s">
        <v>1209</v>
      </c>
      <c r="V95" s="234"/>
    </row>
    <row r="96" spans="1:22" s="8" customFormat="1" ht="55.5" hidden="1" customHeight="1">
      <c r="A96" s="21"/>
      <c r="B96" s="38">
        <v>93</v>
      </c>
      <c r="C96" s="48" t="s">
        <v>214</v>
      </c>
      <c r="D96" s="75" t="s">
        <v>1114</v>
      </c>
      <c r="E96" s="75" t="s">
        <v>235</v>
      </c>
      <c r="F96" s="75" t="s">
        <v>466</v>
      </c>
      <c r="G96" s="75" t="s">
        <v>921</v>
      </c>
      <c r="H96" s="99" t="s">
        <v>425</v>
      </c>
      <c r="I96" s="75" t="str">
        <f>IF($A96="","",VLOOKUP($A96,[4]登録事業所管理簿!$B$4:$O$315,7,FALSE))&amp;""</f>
        <v/>
      </c>
      <c r="J96" s="122">
        <v>43978</v>
      </c>
      <c r="K96" s="122">
        <v>44342</v>
      </c>
      <c r="L96" s="325" t="s">
        <v>1115</v>
      </c>
      <c r="M96" s="38" t="s">
        <v>181</v>
      </c>
      <c r="N96" s="38" t="s">
        <v>35</v>
      </c>
      <c r="O96" s="84" t="s">
        <v>1093</v>
      </c>
      <c r="P96" s="84" t="s">
        <v>1119</v>
      </c>
      <c r="Q96" s="75"/>
      <c r="R96" s="75"/>
      <c r="S96" s="38" t="s">
        <v>34</v>
      </c>
      <c r="T96" s="84" t="s">
        <v>1120</v>
      </c>
      <c r="U96" s="379" t="s">
        <v>1123</v>
      </c>
      <c r="V96" s="234"/>
    </row>
    <row r="97" spans="1:22" s="8" customFormat="1" ht="156" hidden="1" customHeight="1">
      <c r="A97" s="21"/>
      <c r="B97" s="38">
        <v>94</v>
      </c>
      <c r="C97" s="48" t="s">
        <v>1130</v>
      </c>
      <c r="D97" s="84" t="s">
        <v>1036</v>
      </c>
      <c r="E97" s="75" t="s">
        <v>258</v>
      </c>
      <c r="F97" s="75" t="s">
        <v>144</v>
      </c>
      <c r="G97" s="75" t="s">
        <v>776</v>
      </c>
      <c r="H97" s="99" t="s">
        <v>1125</v>
      </c>
      <c r="I97" s="75" t="str">
        <f>IF($A97="","",VLOOKUP($A97,[4]登録事業所管理簿!$B$4:$O$315,7,FALSE))&amp;""</f>
        <v/>
      </c>
      <c r="J97" s="122">
        <v>44020</v>
      </c>
      <c r="K97" s="122">
        <v>44384</v>
      </c>
      <c r="L97" s="234" t="s">
        <v>1138</v>
      </c>
      <c r="M97" s="162" t="s">
        <v>903</v>
      </c>
      <c r="N97" s="38" t="s">
        <v>875</v>
      </c>
      <c r="O97" s="84" t="s">
        <v>1132</v>
      </c>
      <c r="P97" s="75" t="s">
        <v>636</v>
      </c>
      <c r="Q97" s="75"/>
      <c r="R97" s="75"/>
      <c r="S97" s="38" t="s">
        <v>34</v>
      </c>
      <c r="T97" s="75" t="s">
        <v>1131</v>
      </c>
      <c r="U97" s="379" t="s">
        <v>1133</v>
      </c>
      <c r="V97" s="234"/>
    </row>
    <row r="98" spans="1:22" s="8" customFormat="1" ht="90" hidden="1" customHeight="1">
      <c r="A98" s="21"/>
      <c r="B98" s="38">
        <v>95</v>
      </c>
      <c r="C98" s="48" t="s">
        <v>578</v>
      </c>
      <c r="D98" s="84" t="s">
        <v>1135</v>
      </c>
      <c r="E98" s="75" t="s">
        <v>1134</v>
      </c>
      <c r="F98" s="75" t="s">
        <v>1136</v>
      </c>
      <c r="G98" s="84" t="s">
        <v>1143</v>
      </c>
      <c r="H98" s="99" t="s">
        <v>1137</v>
      </c>
      <c r="I98" s="75" t="str">
        <f>IF($A98="","",VLOOKUP($A98,[4]登録事業所管理簿!$B$4:$O$315,7,FALSE))&amp;""</f>
        <v/>
      </c>
      <c r="J98" s="122">
        <v>44106</v>
      </c>
      <c r="K98" s="122">
        <v>44470</v>
      </c>
      <c r="L98" s="325" t="s">
        <v>1139</v>
      </c>
      <c r="M98" s="162" t="s">
        <v>1140</v>
      </c>
      <c r="N98" s="38" t="s">
        <v>1019</v>
      </c>
      <c r="O98" s="84" t="s">
        <v>122</v>
      </c>
      <c r="P98" s="75" t="s">
        <v>48</v>
      </c>
      <c r="Q98" s="75" t="s">
        <v>48</v>
      </c>
      <c r="R98" s="75" t="s">
        <v>48</v>
      </c>
      <c r="S98" s="38" t="s">
        <v>34</v>
      </c>
      <c r="T98" s="75" t="s">
        <v>563</v>
      </c>
      <c r="U98" s="379" t="s">
        <v>1142</v>
      </c>
      <c r="V98" s="234"/>
    </row>
    <row r="99" spans="1:22" s="8" customFormat="1" ht="90" hidden="1" customHeight="1">
      <c r="A99" s="21"/>
      <c r="B99" s="38">
        <v>96</v>
      </c>
      <c r="C99" s="48" t="s">
        <v>1147</v>
      </c>
      <c r="D99" s="84" t="s">
        <v>566</v>
      </c>
      <c r="E99" s="75" t="s">
        <v>660</v>
      </c>
      <c r="F99" s="75" t="s">
        <v>677</v>
      </c>
      <c r="G99" s="84" t="s">
        <v>983</v>
      </c>
      <c r="H99" s="99" t="s">
        <v>1061</v>
      </c>
      <c r="I99" s="75"/>
      <c r="J99" s="122">
        <v>44141</v>
      </c>
      <c r="K99" s="122">
        <v>44505</v>
      </c>
      <c r="L99" s="325" t="s">
        <v>7</v>
      </c>
      <c r="M99" s="162" t="s">
        <v>181</v>
      </c>
      <c r="N99" s="38" t="s">
        <v>35</v>
      </c>
      <c r="O99" s="84" t="s">
        <v>1150</v>
      </c>
      <c r="P99" s="75" t="s">
        <v>48</v>
      </c>
      <c r="Q99" s="75" t="s">
        <v>48</v>
      </c>
      <c r="R99" s="75" t="s">
        <v>48</v>
      </c>
      <c r="S99" s="38" t="s">
        <v>34</v>
      </c>
      <c r="T99" s="75" t="s">
        <v>526</v>
      </c>
      <c r="U99" s="379" t="s">
        <v>781</v>
      </c>
      <c r="V99" s="234"/>
    </row>
    <row r="100" spans="1:22" s="8" customFormat="1" ht="126" hidden="1" customHeight="1">
      <c r="A100" s="21"/>
      <c r="B100" s="38">
        <v>97</v>
      </c>
      <c r="C100" s="48" t="s">
        <v>1160</v>
      </c>
      <c r="D100" s="84" t="s">
        <v>1164</v>
      </c>
      <c r="E100" s="75" t="s">
        <v>337</v>
      </c>
      <c r="F100" s="75" t="s">
        <v>1165</v>
      </c>
      <c r="G100" s="84" t="s">
        <v>1166</v>
      </c>
      <c r="H100" s="99" t="s">
        <v>438</v>
      </c>
      <c r="I100" s="75"/>
      <c r="J100" s="300">
        <v>44162</v>
      </c>
      <c r="K100" s="300">
        <v>44526</v>
      </c>
      <c r="L100" s="325" t="s">
        <v>116</v>
      </c>
      <c r="M100" s="162" t="s">
        <v>181</v>
      </c>
      <c r="N100" s="38" t="s">
        <v>35</v>
      </c>
      <c r="O100" s="84" t="s">
        <v>861</v>
      </c>
      <c r="P100" s="75" t="s">
        <v>48</v>
      </c>
      <c r="Q100" s="75" t="s">
        <v>48</v>
      </c>
      <c r="R100" s="75" t="s">
        <v>48</v>
      </c>
      <c r="S100" s="38" t="s">
        <v>18</v>
      </c>
      <c r="T100" s="75" t="s">
        <v>1170</v>
      </c>
      <c r="U100" s="379" t="s">
        <v>1184</v>
      </c>
      <c r="V100" s="234"/>
    </row>
    <row r="101" spans="1:22" s="8" customFormat="1" ht="128.25" hidden="1" customHeight="1">
      <c r="A101" s="21"/>
      <c r="B101" s="38">
        <v>98</v>
      </c>
      <c r="C101" s="48" t="s">
        <v>1169</v>
      </c>
      <c r="D101" s="84" t="s">
        <v>1164</v>
      </c>
      <c r="E101" s="75" t="s">
        <v>337</v>
      </c>
      <c r="F101" s="75" t="s">
        <v>1165</v>
      </c>
      <c r="G101" s="84" t="s">
        <v>806</v>
      </c>
      <c r="H101" s="99" t="s">
        <v>438</v>
      </c>
      <c r="I101" s="75"/>
      <c r="J101" s="122">
        <v>44162</v>
      </c>
      <c r="K101" s="122">
        <v>44526</v>
      </c>
      <c r="L101" s="325" t="s">
        <v>1171</v>
      </c>
      <c r="M101" s="162" t="s">
        <v>181</v>
      </c>
      <c r="N101" s="38" t="s">
        <v>35</v>
      </c>
      <c r="O101" s="84" t="s">
        <v>1180</v>
      </c>
      <c r="P101" s="75" t="s">
        <v>940</v>
      </c>
      <c r="Q101" s="75"/>
      <c r="R101" s="75"/>
      <c r="S101" s="38" t="s">
        <v>34</v>
      </c>
      <c r="T101" s="75" t="s">
        <v>470</v>
      </c>
      <c r="U101" s="379" t="s">
        <v>1186</v>
      </c>
      <c r="V101" s="234"/>
    </row>
    <row r="102" spans="1:22" s="8" customFormat="1" ht="90" hidden="1" customHeight="1">
      <c r="A102" s="21"/>
      <c r="B102" s="38">
        <v>99</v>
      </c>
      <c r="C102" s="48" t="s">
        <v>56</v>
      </c>
      <c r="D102" s="84" t="s">
        <v>1164</v>
      </c>
      <c r="E102" s="75" t="s">
        <v>337</v>
      </c>
      <c r="F102" s="75" t="s">
        <v>1165</v>
      </c>
      <c r="G102" s="84" t="s">
        <v>806</v>
      </c>
      <c r="H102" s="99" t="s">
        <v>438</v>
      </c>
      <c r="I102" s="75"/>
      <c r="J102" s="300">
        <v>44162</v>
      </c>
      <c r="K102" s="300">
        <v>44526</v>
      </c>
      <c r="L102" s="325" t="s">
        <v>1173</v>
      </c>
      <c r="M102" s="162" t="s">
        <v>181</v>
      </c>
      <c r="N102" s="38" t="s">
        <v>35</v>
      </c>
      <c r="O102" s="84" t="s">
        <v>1180</v>
      </c>
      <c r="P102" s="75" t="s">
        <v>940</v>
      </c>
      <c r="Q102" s="75"/>
      <c r="R102" s="75"/>
      <c r="S102" s="38" t="s">
        <v>34</v>
      </c>
      <c r="T102" s="75" t="s">
        <v>470</v>
      </c>
      <c r="U102" s="379" t="s">
        <v>1187</v>
      </c>
      <c r="V102" s="234"/>
    </row>
    <row r="103" spans="1:22" s="8" customFormat="1" ht="153" hidden="1" customHeight="1">
      <c r="A103" s="21"/>
      <c r="B103" s="38">
        <v>100</v>
      </c>
      <c r="C103" s="48" t="s">
        <v>272</v>
      </c>
      <c r="D103" s="84" t="s">
        <v>1174</v>
      </c>
      <c r="E103" s="75" t="s">
        <v>690</v>
      </c>
      <c r="F103" s="75" t="s">
        <v>1153</v>
      </c>
      <c r="G103" s="84" t="s">
        <v>1154</v>
      </c>
      <c r="H103" s="99" t="s">
        <v>543</v>
      </c>
      <c r="I103" s="75"/>
      <c r="J103" s="300">
        <v>44162</v>
      </c>
      <c r="K103" s="300">
        <v>44526</v>
      </c>
      <c r="L103" s="325" t="s">
        <v>1175</v>
      </c>
      <c r="M103" s="162" t="s">
        <v>181</v>
      </c>
      <c r="N103" s="38" t="s">
        <v>35</v>
      </c>
      <c r="O103" s="84" t="s">
        <v>1179</v>
      </c>
      <c r="P103" s="75" t="s">
        <v>48</v>
      </c>
      <c r="Q103" s="75" t="s">
        <v>48</v>
      </c>
      <c r="R103" s="75" t="s">
        <v>48</v>
      </c>
      <c r="S103" s="38" t="s">
        <v>18</v>
      </c>
      <c r="T103" s="75" t="s">
        <v>1177</v>
      </c>
      <c r="U103" s="379" t="s">
        <v>79</v>
      </c>
      <c r="V103" s="234"/>
    </row>
    <row r="104" spans="1:22" s="8" customFormat="1" ht="138.75" hidden="1" customHeight="1">
      <c r="A104" s="21"/>
      <c r="B104" s="38">
        <v>101</v>
      </c>
      <c r="C104" s="48" t="s">
        <v>97</v>
      </c>
      <c r="D104" s="84" t="s">
        <v>1182</v>
      </c>
      <c r="E104" s="75" t="s">
        <v>419</v>
      </c>
      <c r="F104" s="75" t="s">
        <v>1112</v>
      </c>
      <c r="G104" s="84" t="s">
        <v>558</v>
      </c>
      <c r="H104" s="99" t="s">
        <v>1181</v>
      </c>
      <c r="I104" s="75"/>
      <c r="J104" s="300">
        <v>44162</v>
      </c>
      <c r="K104" s="300">
        <v>44526</v>
      </c>
      <c r="L104" s="325" t="s">
        <v>350</v>
      </c>
      <c r="M104" s="162" t="s">
        <v>181</v>
      </c>
      <c r="N104" s="38" t="s">
        <v>35</v>
      </c>
      <c r="O104" s="84" t="s">
        <v>624</v>
      </c>
      <c r="P104" s="75" t="s">
        <v>48</v>
      </c>
      <c r="Q104" s="75" t="s">
        <v>48</v>
      </c>
      <c r="R104" s="75" t="s">
        <v>48</v>
      </c>
      <c r="S104" s="38" t="s">
        <v>18</v>
      </c>
      <c r="T104" s="75" t="s">
        <v>198</v>
      </c>
      <c r="U104" s="379" t="s">
        <v>869</v>
      </c>
      <c r="V104" s="234"/>
    </row>
    <row r="105" spans="1:22" s="8" customFormat="1" ht="90" hidden="1" customHeight="1">
      <c r="A105" s="21"/>
      <c r="B105" s="38">
        <v>102</v>
      </c>
      <c r="C105" s="48" t="s">
        <v>1190</v>
      </c>
      <c r="D105" s="84" t="s">
        <v>130</v>
      </c>
      <c r="E105" s="75" t="s">
        <v>252</v>
      </c>
      <c r="F105" s="75" t="s">
        <v>1192</v>
      </c>
      <c r="G105" s="84" t="s">
        <v>538</v>
      </c>
      <c r="H105" s="99" t="s">
        <v>540</v>
      </c>
      <c r="I105" s="75"/>
      <c r="J105" s="300">
        <v>44162</v>
      </c>
      <c r="K105" s="300">
        <v>44526</v>
      </c>
      <c r="L105" s="325" t="s">
        <v>571</v>
      </c>
      <c r="M105" s="162" t="s">
        <v>181</v>
      </c>
      <c r="N105" s="38" t="s">
        <v>35</v>
      </c>
      <c r="O105" s="84" t="s">
        <v>1194</v>
      </c>
      <c r="P105" s="75" t="s">
        <v>468</v>
      </c>
      <c r="Q105" s="75"/>
      <c r="R105" s="75"/>
      <c r="S105" s="38" t="s">
        <v>18</v>
      </c>
      <c r="T105" s="75" t="s">
        <v>532</v>
      </c>
      <c r="U105" s="379" t="s">
        <v>705</v>
      </c>
      <c r="V105" s="234"/>
    </row>
    <row r="106" spans="1:22" s="8" customFormat="1" ht="90" hidden="1" customHeight="1">
      <c r="A106" s="21"/>
      <c r="B106" s="38">
        <v>103</v>
      </c>
      <c r="C106" s="48" t="s">
        <v>1217</v>
      </c>
      <c r="D106" s="84" t="s">
        <v>1219</v>
      </c>
      <c r="E106" s="75" t="s">
        <v>258</v>
      </c>
      <c r="F106" s="75" t="s">
        <v>494</v>
      </c>
      <c r="G106" s="84" t="s">
        <v>433</v>
      </c>
      <c r="H106" s="99" t="s">
        <v>1065</v>
      </c>
      <c r="I106" s="75"/>
      <c r="J106" s="122">
        <v>44162</v>
      </c>
      <c r="K106" s="122">
        <v>44526</v>
      </c>
      <c r="L106" s="325" t="s">
        <v>1058</v>
      </c>
      <c r="M106" s="162" t="s">
        <v>181</v>
      </c>
      <c r="N106" s="38" t="s">
        <v>35</v>
      </c>
      <c r="O106" s="84" t="s">
        <v>1220</v>
      </c>
      <c r="P106" s="75" t="s">
        <v>48</v>
      </c>
      <c r="Q106" s="75" t="s">
        <v>48</v>
      </c>
      <c r="R106" s="75" t="s">
        <v>48</v>
      </c>
      <c r="S106" s="358" t="s">
        <v>628</v>
      </c>
      <c r="T106" s="84" t="s">
        <v>1222</v>
      </c>
      <c r="U106" s="379" t="s">
        <v>1225</v>
      </c>
      <c r="V106" s="234"/>
    </row>
    <row r="107" spans="1:22" ht="222" hidden="1" customHeight="1">
      <c r="B107" s="236">
        <v>104</v>
      </c>
      <c r="C107" s="259" t="s">
        <v>1232</v>
      </c>
      <c r="D107" s="278" t="s">
        <v>480</v>
      </c>
      <c r="E107" s="272" t="s">
        <v>657</v>
      </c>
      <c r="F107" s="272" t="s">
        <v>1234</v>
      </c>
      <c r="G107" s="278" t="s">
        <v>1235</v>
      </c>
      <c r="H107" s="292" t="s">
        <v>595</v>
      </c>
      <c r="I107" s="272"/>
      <c r="J107" s="308">
        <v>44232</v>
      </c>
      <c r="K107" s="308">
        <v>44596</v>
      </c>
      <c r="L107" s="321" t="s">
        <v>1237</v>
      </c>
      <c r="M107" s="332" t="s">
        <v>1238</v>
      </c>
      <c r="N107" s="236" t="s">
        <v>35</v>
      </c>
      <c r="O107" s="278" t="s">
        <v>1118</v>
      </c>
      <c r="P107" s="278" t="s">
        <v>371</v>
      </c>
      <c r="Q107" s="272" t="s">
        <v>48</v>
      </c>
      <c r="R107" s="272" t="s">
        <v>48</v>
      </c>
      <c r="S107" s="236" t="s">
        <v>34</v>
      </c>
      <c r="T107" s="272" t="s">
        <v>1094</v>
      </c>
      <c r="U107" s="377" t="s">
        <v>994</v>
      </c>
      <c r="V107" s="387"/>
    </row>
    <row r="108" spans="1:22" ht="180" hidden="1" customHeight="1">
      <c r="B108" s="31">
        <v>105</v>
      </c>
      <c r="C108" s="256" t="s">
        <v>1241</v>
      </c>
      <c r="D108" s="279" t="s">
        <v>517</v>
      </c>
      <c r="E108" s="270" t="s">
        <v>252</v>
      </c>
      <c r="F108" s="270" t="s">
        <v>1242</v>
      </c>
      <c r="G108" s="279" t="s">
        <v>1243</v>
      </c>
      <c r="H108" s="288" t="s">
        <v>108</v>
      </c>
      <c r="I108" s="270"/>
      <c r="J108" s="304">
        <v>44244</v>
      </c>
      <c r="K108" s="304">
        <v>44608</v>
      </c>
      <c r="L108" s="316" t="s">
        <v>1506</v>
      </c>
      <c r="M108" s="43" t="s">
        <v>181</v>
      </c>
      <c r="N108" s="31" t="s">
        <v>35</v>
      </c>
      <c r="O108" s="279" t="s">
        <v>315</v>
      </c>
      <c r="P108" s="279"/>
      <c r="Q108" s="270"/>
      <c r="R108" s="270"/>
      <c r="S108" s="31" t="s">
        <v>18</v>
      </c>
      <c r="T108" s="270" t="s">
        <v>1244</v>
      </c>
      <c r="U108" s="337" t="s">
        <v>608</v>
      </c>
      <c r="V108" s="387"/>
    </row>
    <row r="109" spans="1:22" ht="155.25" hidden="1" customHeight="1">
      <c r="B109" s="236">
        <v>106</v>
      </c>
      <c r="C109" s="259" t="s">
        <v>1263</v>
      </c>
      <c r="D109" s="278" t="s">
        <v>1073</v>
      </c>
      <c r="E109" s="272" t="s">
        <v>1134</v>
      </c>
      <c r="F109" s="272" t="s">
        <v>919</v>
      </c>
      <c r="G109" s="272" t="s">
        <v>961</v>
      </c>
      <c r="H109" s="292" t="s">
        <v>1137</v>
      </c>
      <c r="I109" s="272" t="str">
        <f>IF($A109="","",VLOOKUP($A109,[4]登録事業所管理簿!$B$4:$O$315,7,FALSE))&amp;""</f>
        <v/>
      </c>
      <c r="J109" s="308">
        <v>44390</v>
      </c>
      <c r="K109" s="308">
        <v>44651</v>
      </c>
      <c r="L109" s="321" t="s">
        <v>1139</v>
      </c>
      <c r="M109" s="332" t="s">
        <v>1267</v>
      </c>
      <c r="N109" s="236" t="s">
        <v>1269</v>
      </c>
      <c r="O109" s="278" t="s">
        <v>122</v>
      </c>
      <c r="P109" s="272" t="s">
        <v>579</v>
      </c>
      <c r="Q109" s="272" t="s">
        <v>579</v>
      </c>
      <c r="R109" s="272" t="s">
        <v>579</v>
      </c>
      <c r="S109" s="236" t="s">
        <v>34</v>
      </c>
      <c r="T109" s="272" t="s">
        <v>1273</v>
      </c>
      <c r="U109" s="377" t="s">
        <v>1275</v>
      </c>
      <c r="V109" s="387"/>
    </row>
    <row r="110" spans="1:22" ht="66.75" hidden="1" customHeight="1">
      <c r="B110" s="31">
        <v>107</v>
      </c>
      <c r="C110" s="256" t="s">
        <v>1500</v>
      </c>
      <c r="D110" s="270" t="s">
        <v>646</v>
      </c>
      <c r="E110" s="270" t="s">
        <v>126</v>
      </c>
      <c r="F110" s="270" t="s">
        <v>580</v>
      </c>
      <c r="G110" s="270" t="s">
        <v>1260</v>
      </c>
      <c r="H110" s="288" t="s">
        <v>125</v>
      </c>
      <c r="I110" s="270" t="str">
        <f>IF($A110="","",VLOOKUP($A110,[4]登録事業所管理簿!$B$4:$O$315,7,FALSE))&amp;""</f>
        <v/>
      </c>
      <c r="J110" s="304">
        <v>44524</v>
      </c>
      <c r="K110" s="304">
        <v>44888</v>
      </c>
      <c r="L110" s="316" t="s">
        <v>1003</v>
      </c>
      <c r="M110" s="43" t="s">
        <v>1497</v>
      </c>
      <c r="N110" s="31" t="s">
        <v>35</v>
      </c>
      <c r="O110" s="279" t="s">
        <v>1658</v>
      </c>
      <c r="P110" s="270" t="s">
        <v>579</v>
      </c>
      <c r="Q110" s="270" t="s">
        <v>579</v>
      </c>
      <c r="R110" s="270" t="s">
        <v>579</v>
      </c>
      <c r="S110" s="31" t="s">
        <v>34</v>
      </c>
      <c r="T110" s="279" t="s">
        <v>1660</v>
      </c>
      <c r="U110" s="337" t="s">
        <v>1502</v>
      </c>
      <c r="V110" s="387"/>
    </row>
    <row r="111" spans="1:22" ht="211.5" hidden="1" customHeight="1">
      <c r="B111" s="31">
        <v>108</v>
      </c>
      <c r="C111" s="256" t="s">
        <v>1080</v>
      </c>
      <c r="D111" s="279" t="s">
        <v>232</v>
      </c>
      <c r="E111" s="270" t="s">
        <v>657</v>
      </c>
      <c r="F111" s="270" t="s">
        <v>1234</v>
      </c>
      <c r="G111" s="279" t="s">
        <v>1513</v>
      </c>
      <c r="H111" s="288" t="s">
        <v>595</v>
      </c>
      <c r="I111" s="270"/>
      <c r="J111" s="304">
        <v>44537</v>
      </c>
      <c r="K111" s="304">
        <v>44865</v>
      </c>
      <c r="L111" s="316" t="s">
        <v>479</v>
      </c>
      <c r="M111" s="43" t="s">
        <v>1516</v>
      </c>
      <c r="N111" s="31" t="s">
        <v>35</v>
      </c>
      <c r="O111" s="279" t="s">
        <v>1517</v>
      </c>
      <c r="P111" s="279" t="s">
        <v>371</v>
      </c>
      <c r="Q111" s="270" t="s">
        <v>48</v>
      </c>
      <c r="R111" s="270" t="s">
        <v>48</v>
      </c>
      <c r="S111" s="31" t="s">
        <v>34</v>
      </c>
      <c r="T111" s="270" t="s">
        <v>1094</v>
      </c>
      <c r="U111" s="337" t="s">
        <v>177</v>
      </c>
      <c r="V111" s="387"/>
    </row>
    <row r="112" spans="1:22" ht="66.75" hidden="1" customHeight="1">
      <c r="B112" s="31">
        <v>110</v>
      </c>
      <c r="C112" s="256" t="s">
        <v>1526</v>
      </c>
      <c r="D112" s="270" t="s">
        <v>980</v>
      </c>
      <c r="E112" s="270" t="s">
        <v>252</v>
      </c>
      <c r="F112" s="270" t="s">
        <v>1527</v>
      </c>
      <c r="G112" s="270" t="s">
        <v>1528</v>
      </c>
      <c r="H112" s="288" t="s">
        <v>519</v>
      </c>
      <c r="I112" s="270"/>
      <c r="J112" s="304">
        <v>44550</v>
      </c>
      <c r="K112" s="304">
        <v>44914</v>
      </c>
      <c r="L112" s="316" t="s">
        <v>755</v>
      </c>
      <c r="M112" s="43" t="s">
        <v>181</v>
      </c>
      <c r="N112" s="31" t="s">
        <v>35</v>
      </c>
      <c r="O112" s="279" t="s">
        <v>830</v>
      </c>
      <c r="P112" s="352" t="s">
        <v>964</v>
      </c>
      <c r="Q112" s="270"/>
      <c r="R112" s="270"/>
      <c r="S112" s="31" t="s">
        <v>18</v>
      </c>
      <c r="T112" s="279" t="s">
        <v>1530</v>
      </c>
      <c r="U112" s="337" t="s">
        <v>546</v>
      </c>
      <c r="V112" s="387"/>
    </row>
    <row r="113" spans="2:22" ht="66.75" hidden="1" customHeight="1">
      <c r="B113" s="31">
        <v>111</v>
      </c>
      <c r="C113" s="256" t="s">
        <v>1531</v>
      </c>
      <c r="D113" s="270" t="s">
        <v>980</v>
      </c>
      <c r="E113" s="270" t="s">
        <v>252</v>
      </c>
      <c r="F113" s="270" t="s">
        <v>1527</v>
      </c>
      <c r="G113" s="270" t="s">
        <v>1528</v>
      </c>
      <c r="H113" s="288" t="s">
        <v>519</v>
      </c>
      <c r="I113" s="270"/>
      <c r="J113" s="304">
        <v>44550</v>
      </c>
      <c r="K113" s="304">
        <v>44914</v>
      </c>
      <c r="L113" s="316" t="s">
        <v>49</v>
      </c>
      <c r="M113" s="43" t="s">
        <v>784</v>
      </c>
      <c r="N113" s="31" t="s">
        <v>35</v>
      </c>
      <c r="O113" s="279" t="s">
        <v>402</v>
      </c>
      <c r="P113" s="352" t="s">
        <v>932</v>
      </c>
      <c r="Q113" s="270"/>
      <c r="R113" s="270"/>
      <c r="S113" s="31" t="s">
        <v>933</v>
      </c>
      <c r="T113" s="279" t="s">
        <v>934</v>
      </c>
      <c r="U113" s="337" t="s">
        <v>868</v>
      </c>
      <c r="V113" s="387"/>
    </row>
    <row r="114" spans="2:22" ht="66.75" hidden="1" customHeight="1">
      <c r="B114" s="31">
        <v>112</v>
      </c>
      <c r="C114" s="256" t="s">
        <v>1532</v>
      </c>
      <c r="D114" s="270" t="s">
        <v>1164</v>
      </c>
      <c r="E114" s="270" t="s">
        <v>337</v>
      </c>
      <c r="F114" s="270" t="s">
        <v>1165</v>
      </c>
      <c r="G114" s="270" t="s">
        <v>1533</v>
      </c>
      <c r="H114" s="288" t="s">
        <v>438</v>
      </c>
      <c r="I114" s="270"/>
      <c r="J114" s="304">
        <v>44550</v>
      </c>
      <c r="K114" s="304">
        <v>44914</v>
      </c>
      <c r="L114" s="316" t="s">
        <v>1045</v>
      </c>
      <c r="M114" s="43" t="s">
        <v>181</v>
      </c>
      <c r="N114" s="31" t="s">
        <v>35</v>
      </c>
      <c r="O114" s="279" t="s">
        <v>423</v>
      </c>
      <c r="P114" s="352" t="s">
        <v>940</v>
      </c>
      <c r="Q114" s="270"/>
      <c r="R114" s="270"/>
      <c r="S114" s="31" t="s">
        <v>18</v>
      </c>
      <c r="T114" s="279" t="s">
        <v>1534</v>
      </c>
      <c r="U114" s="337" t="s">
        <v>1536</v>
      </c>
      <c r="V114" s="387"/>
    </row>
    <row r="115" spans="2:22" ht="66.75" hidden="1" customHeight="1">
      <c r="B115" s="31">
        <v>113</v>
      </c>
      <c r="C115" s="256" t="s">
        <v>618</v>
      </c>
      <c r="D115" s="270" t="s">
        <v>1164</v>
      </c>
      <c r="E115" s="270" t="s">
        <v>337</v>
      </c>
      <c r="F115" s="270" t="s">
        <v>1165</v>
      </c>
      <c r="G115" s="270" t="s">
        <v>1533</v>
      </c>
      <c r="H115" s="288" t="s">
        <v>438</v>
      </c>
      <c r="I115" s="270"/>
      <c r="J115" s="304">
        <v>44550</v>
      </c>
      <c r="K115" s="304">
        <v>44914</v>
      </c>
      <c r="L115" s="316" t="s">
        <v>1537</v>
      </c>
      <c r="M115" s="43" t="s">
        <v>181</v>
      </c>
      <c r="N115" s="31" t="s">
        <v>35</v>
      </c>
      <c r="O115" s="279" t="s">
        <v>423</v>
      </c>
      <c r="P115" s="352" t="s">
        <v>940</v>
      </c>
      <c r="Q115" s="270"/>
      <c r="R115" s="270"/>
      <c r="S115" s="31" t="s">
        <v>34</v>
      </c>
      <c r="T115" s="279" t="s">
        <v>370</v>
      </c>
      <c r="U115" s="337" t="s">
        <v>462</v>
      </c>
      <c r="V115" s="387"/>
    </row>
    <row r="116" spans="2:22" ht="66.75" hidden="1" customHeight="1">
      <c r="B116" s="31">
        <v>114</v>
      </c>
      <c r="C116" s="256" t="s">
        <v>391</v>
      </c>
      <c r="D116" s="270" t="s">
        <v>1164</v>
      </c>
      <c r="E116" s="270" t="s">
        <v>337</v>
      </c>
      <c r="F116" s="270" t="s">
        <v>1165</v>
      </c>
      <c r="G116" s="270" t="s">
        <v>1533</v>
      </c>
      <c r="H116" s="288" t="s">
        <v>438</v>
      </c>
      <c r="I116" s="270"/>
      <c r="J116" s="304">
        <v>44550</v>
      </c>
      <c r="K116" s="304">
        <v>44914</v>
      </c>
      <c r="L116" s="316" t="s">
        <v>389</v>
      </c>
      <c r="M116" s="43" t="s">
        <v>181</v>
      </c>
      <c r="N116" s="31" t="s">
        <v>35</v>
      </c>
      <c r="O116" s="279" t="s">
        <v>423</v>
      </c>
      <c r="P116" s="352" t="s">
        <v>940</v>
      </c>
      <c r="Q116" s="270"/>
      <c r="R116" s="270"/>
      <c r="S116" s="31" t="s">
        <v>34</v>
      </c>
      <c r="T116" s="279" t="s">
        <v>1539</v>
      </c>
      <c r="U116" s="337" t="s">
        <v>1167</v>
      </c>
      <c r="V116" s="387"/>
    </row>
    <row r="117" spans="2:22" ht="66.75" hidden="1" customHeight="1">
      <c r="B117" s="31">
        <v>115</v>
      </c>
      <c r="C117" s="256" t="s">
        <v>434</v>
      </c>
      <c r="D117" s="270" t="s">
        <v>1164</v>
      </c>
      <c r="E117" s="270" t="s">
        <v>337</v>
      </c>
      <c r="F117" s="270" t="s">
        <v>1165</v>
      </c>
      <c r="G117" s="270" t="s">
        <v>1533</v>
      </c>
      <c r="H117" s="288" t="s">
        <v>438</v>
      </c>
      <c r="I117" s="270"/>
      <c r="J117" s="304">
        <v>44550</v>
      </c>
      <c r="K117" s="304">
        <v>44914</v>
      </c>
      <c r="L117" s="316" t="s">
        <v>1514</v>
      </c>
      <c r="M117" s="43" t="s">
        <v>181</v>
      </c>
      <c r="N117" s="31" t="s">
        <v>35</v>
      </c>
      <c r="O117" s="279" t="s">
        <v>1540</v>
      </c>
      <c r="P117" s="352" t="s">
        <v>940</v>
      </c>
      <c r="Q117" s="270"/>
      <c r="R117" s="270"/>
      <c r="S117" s="31" t="s">
        <v>34</v>
      </c>
      <c r="T117" s="279" t="s">
        <v>470</v>
      </c>
      <c r="U117" s="337" t="s">
        <v>1541</v>
      </c>
      <c r="V117" s="387"/>
    </row>
    <row r="118" spans="2:22" ht="66.75" hidden="1" customHeight="1">
      <c r="B118" s="31">
        <v>116</v>
      </c>
      <c r="C118" s="256" t="s">
        <v>655</v>
      </c>
      <c r="D118" s="270" t="s">
        <v>1164</v>
      </c>
      <c r="E118" s="270" t="s">
        <v>337</v>
      </c>
      <c r="F118" s="270" t="s">
        <v>1165</v>
      </c>
      <c r="G118" s="270" t="s">
        <v>1533</v>
      </c>
      <c r="H118" s="288" t="s">
        <v>438</v>
      </c>
      <c r="I118" s="270"/>
      <c r="J118" s="304">
        <v>44550</v>
      </c>
      <c r="K118" s="304">
        <v>44914</v>
      </c>
      <c r="L118" s="316" t="s">
        <v>659</v>
      </c>
      <c r="M118" s="43" t="s">
        <v>181</v>
      </c>
      <c r="N118" s="31" t="s">
        <v>35</v>
      </c>
      <c r="O118" s="279" t="s">
        <v>168</v>
      </c>
      <c r="P118" s="352" t="s">
        <v>48</v>
      </c>
      <c r="Q118" s="270" t="s">
        <v>48</v>
      </c>
      <c r="R118" s="270" t="s">
        <v>48</v>
      </c>
      <c r="S118" s="31" t="s">
        <v>18</v>
      </c>
      <c r="T118" s="279" t="s">
        <v>165</v>
      </c>
      <c r="U118" s="337" t="s">
        <v>1184</v>
      </c>
      <c r="V118" s="387"/>
    </row>
    <row r="119" spans="2:22" ht="66.75" hidden="1" customHeight="1">
      <c r="B119" s="31">
        <v>117</v>
      </c>
      <c r="C119" s="256" t="s">
        <v>1106</v>
      </c>
      <c r="D119" s="270" t="s">
        <v>1164</v>
      </c>
      <c r="E119" s="270" t="s">
        <v>337</v>
      </c>
      <c r="F119" s="270" t="s">
        <v>1165</v>
      </c>
      <c r="G119" s="270" t="s">
        <v>1533</v>
      </c>
      <c r="H119" s="288" t="s">
        <v>438</v>
      </c>
      <c r="I119" s="270"/>
      <c r="J119" s="304">
        <v>44550</v>
      </c>
      <c r="K119" s="304">
        <v>44914</v>
      </c>
      <c r="L119" s="316" t="s">
        <v>1542</v>
      </c>
      <c r="M119" s="43" t="s">
        <v>181</v>
      </c>
      <c r="N119" s="31" t="s">
        <v>35</v>
      </c>
      <c r="O119" s="279" t="s">
        <v>1544</v>
      </c>
      <c r="P119" s="352" t="s">
        <v>959</v>
      </c>
      <c r="Q119" s="270"/>
      <c r="R119" s="270"/>
      <c r="S119" s="31" t="s">
        <v>34</v>
      </c>
      <c r="T119" s="279" t="s">
        <v>1545</v>
      </c>
      <c r="U119" s="337" t="s">
        <v>1546</v>
      </c>
      <c r="V119" s="387"/>
    </row>
    <row r="120" spans="2:22" ht="66.75" hidden="1" customHeight="1">
      <c r="B120" s="31">
        <v>118</v>
      </c>
      <c r="C120" s="256" t="s">
        <v>393</v>
      </c>
      <c r="D120" s="270" t="s">
        <v>1547</v>
      </c>
      <c r="E120" s="270" t="s">
        <v>419</v>
      </c>
      <c r="F120" s="270" t="s">
        <v>1055</v>
      </c>
      <c r="G120" s="270" t="s">
        <v>1548</v>
      </c>
      <c r="H120" s="288" t="s">
        <v>924</v>
      </c>
      <c r="I120" s="270"/>
      <c r="J120" s="304">
        <v>44550</v>
      </c>
      <c r="K120" s="304">
        <v>44914</v>
      </c>
      <c r="L120" s="316" t="s">
        <v>1035</v>
      </c>
      <c r="M120" s="43" t="s">
        <v>784</v>
      </c>
      <c r="N120" s="31" t="s">
        <v>35</v>
      </c>
      <c r="O120" s="279" t="s">
        <v>1549</v>
      </c>
      <c r="P120" s="270" t="s">
        <v>959</v>
      </c>
      <c r="Q120" s="270"/>
      <c r="R120" s="270"/>
      <c r="S120" s="31" t="s">
        <v>18</v>
      </c>
      <c r="T120" s="279" t="s">
        <v>1550</v>
      </c>
      <c r="U120" s="337" t="s">
        <v>1007</v>
      </c>
      <c r="V120" s="387"/>
    </row>
    <row r="121" spans="2:22" ht="66.75" hidden="1" customHeight="1">
      <c r="B121" s="31">
        <v>119</v>
      </c>
      <c r="C121" s="256" t="s">
        <v>1553</v>
      </c>
      <c r="D121" s="270" t="s">
        <v>1554</v>
      </c>
      <c r="E121" s="270" t="s">
        <v>367</v>
      </c>
      <c r="F121" s="270" t="s">
        <v>1555</v>
      </c>
      <c r="G121" s="270" t="s">
        <v>751</v>
      </c>
      <c r="H121" s="288" t="s">
        <v>368</v>
      </c>
      <c r="I121" s="270"/>
      <c r="J121" s="304">
        <v>44550</v>
      </c>
      <c r="K121" s="304">
        <v>44914</v>
      </c>
      <c r="L121" s="316" t="s">
        <v>1558</v>
      </c>
      <c r="M121" s="43" t="s">
        <v>784</v>
      </c>
      <c r="N121" s="31" t="s">
        <v>35</v>
      </c>
      <c r="O121" s="279" t="s">
        <v>238</v>
      </c>
      <c r="P121" s="270" t="s">
        <v>48</v>
      </c>
      <c r="Q121" s="270" t="s">
        <v>48</v>
      </c>
      <c r="R121" s="270" t="s">
        <v>48</v>
      </c>
      <c r="S121" s="31"/>
      <c r="T121" s="279"/>
      <c r="U121" s="337" t="s">
        <v>764</v>
      </c>
      <c r="V121" s="387"/>
    </row>
    <row r="122" spans="2:22" ht="135" hidden="1">
      <c r="B122" s="31">
        <v>120</v>
      </c>
      <c r="C122" s="256" t="s">
        <v>1398</v>
      </c>
      <c r="D122" s="280" t="s">
        <v>1182</v>
      </c>
      <c r="E122" s="280" t="s">
        <v>419</v>
      </c>
      <c r="F122" s="280" t="s">
        <v>1112</v>
      </c>
      <c r="G122" s="280" t="s">
        <v>558</v>
      </c>
      <c r="H122" s="296" t="s">
        <v>1181</v>
      </c>
      <c r="I122" s="270"/>
      <c r="J122" s="304">
        <v>44550</v>
      </c>
      <c r="K122" s="304">
        <v>44914</v>
      </c>
      <c r="L122" s="316" t="s">
        <v>319</v>
      </c>
      <c r="M122" s="43" t="s">
        <v>181</v>
      </c>
      <c r="N122" s="31" t="s">
        <v>35</v>
      </c>
      <c r="O122" s="279" t="s">
        <v>624</v>
      </c>
      <c r="P122" s="270" t="s">
        <v>48</v>
      </c>
      <c r="Q122" s="270" t="s">
        <v>48</v>
      </c>
      <c r="R122" s="270" t="s">
        <v>48</v>
      </c>
      <c r="S122" s="31" t="s">
        <v>18</v>
      </c>
      <c r="T122" s="279" t="s">
        <v>198</v>
      </c>
      <c r="U122" s="337" t="s">
        <v>869</v>
      </c>
      <c r="V122" s="387"/>
    </row>
    <row r="123" spans="2:22" ht="93" hidden="1" customHeight="1">
      <c r="B123" s="31">
        <v>121</v>
      </c>
      <c r="C123" s="256" t="s">
        <v>1017</v>
      </c>
      <c r="D123" s="270" t="s">
        <v>565</v>
      </c>
      <c r="E123" s="270" t="s">
        <v>252</v>
      </c>
      <c r="F123" s="270" t="s">
        <v>1077</v>
      </c>
      <c r="G123" s="270" t="s">
        <v>410</v>
      </c>
      <c r="H123" s="288" t="s">
        <v>743</v>
      </c>
      <c r="I123" s="270"/>
      <c r="J123" s="304">
        <v>44550</v>
      </c>
      <c r="K123" s="304">
        <v>44914</v>
      </c>
      <c r="L123" s="316" t="s">
        <v>541</v>
      </c>
      <c r="M123" s="43" t="s">
        <v>181</v>
      </c>
      <c r="N123" s="31" t="s">
        <v>35</v>
      </c>
      <c r="O123" s="279" t="s">
        <v>1559</v>
      </c>
      <c r="P123" s="270" t="s">
        <v>48</v>
      </c>
      <c r="Q123" s="270" t="s">
        <v>48</v>
      </c>
      <c r="R123" s="270" t="s">
        <v>48</v>
      </c>
      <c r="S123" s="31" t="s">
        <v>18</v>
      </c>
      <c r="T123" s="279" t="s">
        <v>374</v>
      </c>
      <c r="U123" s="337" t="s">
        <v>975</v>
      </c>
      <c r="V123" s="387"/>
    </row>
    <row r="124" spans="2:22" ht="103.5" hidden="1" customHeight="1">
      <c r="B124" s="31">
        <v>122</v>
      </c>
      <c r="C124" s="256" t="s">
        <v>1561</v>
      </c>
      <c r="D124" s="270" t="s">
        <v>1458</v>
      </c>
      <c r="E124" s="270" t="s">
        <v>1063</v>
      </c>
      <c r="F124" s="270" t="s">
        <v>1068</v>
      </c>
      <c r="G124" s="270" t="s">
        <v>1069</v>
      </c>
      <c r="H124" s="288" t="s">
        <v>695</v>
      </c>
      <c r="I124" s="270"/>
      <c r="J124" s="304">
        <v>44550</v>
      </c>
      <c r="K124" s="304">
        <v>44914</v>
      </c>
      <c r="L124" s="316" t="s">
        <v>1562</v>
      </c>
      <c r="M124" s="43" t="s">
        <v>181</v>
      </c>
      <c r="N124" s="31" t="s">
        <v>35</v>
      </c>
      <c r="O124" s="279" t="s">
        <v>1563</v>
      </c>
      <c r="P124" s="279" t="s">
        <v>241</v>
      </c>
      <c r="Q124" s="270"/>
      <c r="R124" s="270"/>
      <c r="S124" s="31" t="s">
        <v>18</v>
      </c>
      <c r="T124" s="279" t="s">
        <v>1564</v>
      </c>
      <c r="U124" s="337" t="s">
        <v>404</v>
      </c>
      <c r="V124" s="387"/>
    </row>
    <row r="125" spans="2:22" ht="66.75" hidden="1" customHeight="1">
      <c r="B125" s="31">
        <v>123</v>
      </c>
      <c r="C125" s="256" t="s">
        <v>274</v>
      </c>
      <c r="D125" s="270" t="s">
        <v>450</v>
      </c>
      <c r="E125" s="270" t="s">
        <v>419</v>
      </c>
      <c r="F125" s="270" t="s">
        <v>1565</v>
      </c>
      <c r="G125" s="270" t="s">
        <v>307</v>
      </c>
      <c r="H125" s="288" t="s">
        <v>976</v>
      </c>
      <c r="I125" s="270"/>
      <c r="J125" s="304">
        <v>44550</v>
      </c>
      <c r="K125" s="304">
        <v>44914</v>
      </c>
      <c r="L125" s="316" t="s">
        <v>1567</v>
      </c>
      <c r="M125" s="43" t="s">
        <v>784</v>
      </c>
      <c r="N125" s="31" t="s">
        <v>35</v>
      </c>
      <c r="O125" s="279" t="s">
        <v>895</v>
      </c>
      <c r="P125" s="270" t="s">
        <v>959</v>
      </c>
      <c r="Q125" s="270"/>
      <c r="R125" s="270"/>
      <c r="S125" s="31" t="s">
        <v>18</v>
      </c>
      <c r="T125" s="279" t="s">
        <v>268</v>
      </c>
      <c r="U125" s="337" t="s">
        <v>283</v>
      </c>
      <c r="V125" s="387"/>
    </row>
    <row r="126" spans="2:22" ht="66.75" hidden="1" customHeight="1">
      <c r="B126" s="31">
        <v>124</v>
      </c>
      <c r="C126" s="256" t="s">
        <v>1568</v>
      </c>
      <c r="D126" s="270" t="s">
        <v>1219</v>
      </c>
      <c r="E126" s="270" t="s">
        <v>258</v>
      </c>
      <c r="F126" s="270" t="s">
        <v>494</v>
      </c>
      <c r="G126" s="270" t="s">
        <v>433</v>
      </c>
      <c r="H126" s="288" t="s">
        <v>1065</v>
      </c>
      <c r="I126" s="270"/>
      <c r="J126" s="304">
        <v>44550</v>
      </c>
      <c r="K126" s="304">
        <v>44914</v>
      </c>
      <c r="L126" s="316" t="s">
        <v>1570</v>
      </c>
      <c r="M126" s="43" t="s">
        <v>181</v>
      </c>
      <c r="N126" s="31" t="s">
        <v>35</v>
      </c>
      <c r="O126" s="279" t="s">
        <v>1572</v>
      </c>
      <c r="P126" s="270" t="s">
        <v>48</v>
      </c>
      <c r="Q126" s="270" t="s">
        <v>48</v>
      </c>
      <c r="R126" s="270" t="s">
        <v>48</v>
      </c>
      <c r="S126" s="31" t="s">
        <v>628</v>
      </c>
      <c r="T126" s="279" t="s">
        <v>82</v>
      </c>
      <c r="U126" s="337" t="s">
        <v>1225</v>
      </c>
      <c r="V126" s="387"/>
    </row>
    <row r="127" spans="2:22" ht="90" hidden="1" customHeight="1">
      <c r="B127" s="31">
        <v>125</v>
      </c>
      <c r="C127" s="256" t="s">
        <v>1574</v>
      </c>
      <c r="D127" s="270" t="s">
        <v>260</v>
      </c>
      <c r="E127" s="270" t="s">
        <v>224</v>
      </c>
      <c r="F127" s="270" t="s">
        <v>310</v>
      </c>
      <c r="G127" s="270" t="s">
        <v>1575</v>
      </c>
      <c r="H127" s="288" t="s">
        <v>650</v>
      </c>
      <c r="I127" s="270"/>
      <c r="J127" s="304">
        <v>44550</v>
      </c>
      <c r="K127" s="304">
        <v>44914</v>
      </c>
      <c r="L127" s="316" t="s">
        <v>1577</v>
      </c>
      <c r="M127" s="43" t="s">
        <v>181</v>
      </c>
      <c r="N127" s="31" t="s">
        <v>35</v>
      </c>
      <c r="O127" s="279" t="s">
        <v>471</v>
      </c>
      <c r="P127" s="352" t="s">
        <v>709</v>
      </c>
      <c r="Q127" s="270"/>
      <c r="R127" s="270"/>
      <c r="S127" s="31" t="s">
        <v>34</v>
      </c>
      <c r="T127" s="279" t="s">
        <v>1579</v>
      </c>
      <c r="U127" s="337" t="s">
        <v>1580</v>
      </c>
      <c r="V127" s="387"/>
    </row>
    <row r="128" spans="2:22" ht="66.75" hidden="1" customHeight="1">
      <c r="B128" s="31">
        <v>126</v>
      </c>
      <c r="C128" s="256" t="s">
        <v>1246</v>
      </c>
      <c r="D128" s="270" t="s">
        <v>1581</v>
      </c>
      <c r="E128" s="270" t="s">
        <v>235</v>
      </c>
      <c r="F128" s="270" t="s">
        <v>1582</v>
      </c>
      <c r="G128" s="270" t="s">
        <v>422</v>
      </c>
      <c r="H128" s="288" t="s">
        <v>441</v>
      </c>
      <c r="I128" s="270"/>
      <c r="J128" s="304">
        <v>44550</v>
      </c>
      <c r="K128" s="304">
        <v>44914</v>
      </c>
      <c r="L128" s="316" t="s">
        <v>50</v>
      </c>
      <c r="M128" s="43" t="s">
        <v>181</v>
      </c>
      <c r="N128" s="31" t="s">
        <v>35</v>
      </c>
      <c r="O128" s="279" t="s">
        <v>1470</v>
      </c>
      <c r="P128" s="270" t="s">
        <v>48</v>
      </c>
      <c r="Q128" s="270" t="s">
        <v>48</v>
      </c>
      <c r="R128" s="270" t="s">
        <v>48</v>
      </c>
      <c r="S128" s="31" t="s">
        <v>34</v>
      </c>
      <c r="T128" s="279" t="s">
        <v>141</v>
      </c>
      <c r="U128" s="337" t="s">
        <v>1583</v>
      </c>
      <c r="V128" s="387"/>
    </row>
    <row r="129" spans="1:22" ht="66.75" hidden="1" customHeight="1">
      <c r="B129" s="31">
        <v>127</v>
      </c>
      <c r="C129" s="256" t="s">
        <v>1584</v>
      </c>
      <c r="D129" s="270" t="s">
        <v>797</v>
      </c>
      <c r="E129" s="270" t="s">
        <v>367</v>
      </c>
      <c r="F129" s="270" t="s">
        <v>1586</v>
      </c>
      <c r="G129" s="270" t="s">
        <v>436</v>
      </c>
      <c r="H129" s="288" t="s">
        <v>449</v>
      </c>
      <c r="I129" s="270"/>
      <c r="J129" s="304">
        <v>44550</v>
      </c>
      <c r="K129" s="304">
        <v>44914</v>
      </c>
      <c r="L129" s="316" t="s">
        <v>211</v>
      </c>
      <c r="M129" s="43" t="s">
        <v>784</v>
      </c>
      <c r="N129" s="31" t="s">
        <v>35</v>
      </c>
      <c r="O129" s="279" t="s">
        <v>730</v>
      </c>
      <c r="P129" s="270" t="s">
        <v>48</v>
      </c>
      <c r="Q129" s="270" t="s">
        <v>48</v>
      </c>
      <c r="R129" s="270" t="s">
        <v>48</v>
      </c>
      <c r="S129" s="31" t="s">
        <v>34</v>
      </c>
      <c r="T129" s="279" t="s">
        <v>1589</v>
      </c>
      <c r="U129" s="337" t="s">
        <v>1591</v>
      </c>
      <c r="V129" s="387"/>
    </row>
    <row r="130" spans="1:22" ht="66.75" hidden="1" customHeight="1">
      <c r="B130" s="31">
        <v>128</v>
      </c>
      <c r="C130" s="256" t="s">
        <v>1592</v>
      </c>
      <c r="D130" s="270" t="s">
        <v>770</v>
      </c>
      <c r="E130" s="270" t="s">
        <v>252</v>
      </c>
      <c r="F130" s="270" t="s">
        <v>1593</v>
      </c>
      <c r="G130" s="270"/>
      <c r="H130" s="288" t="s">
        <v>1594</v>
      </c>
      <c r="I130" s="270"/>
      <c r="J130" s="304">
        <v>44550</v>
      </c>
      <c r="K130" s="304">
        <v>44914</v>
      </c>
      <c r="L130" s="316" t="s">
        <v>1455</v>
      </c>
      <c r="M130" s="43" t="s">
        <v>784</v>
      </c>
      <c r="N130" s="31" t="s">
        <v>35</v>
      </c>
      <c r="O130" s="279" t="s">
        <v>1596</v>
      </c>
      <c r="P130" s="270" t="s">
        <v>48</v>
      </c>
      <c r="Q130" s="270" t="s">
        <v>48</v>
      </c>
      <c r="R130" s="270" t="s">
        <v>48</v>
      </c>
      <c r="S130" s="31" t="s">
        <v>34</v>
      </c>
      <c r="T130" s="279" t="s">
        <v>51</v>
      </c>
      <c r="U130" s="337" t="s">
        <v>1583</v>
      </c>
      <c r="V130" s="387"/>
    </row>
    <row r="131" spans="1:22" ht="66" hidden="1" customHeight="1">
      <c r="B131" s="31">
        <v>129</v>
      </c>
      <c r="C131" s="51" t="s">
        <v>1155</v>
      </c>
      <c r="D131" s="78" t="s">
        <v>1608</v>
      </c>
      <c r="E131" s="78" t="s">
        <v>790</v>
      </c>
      <c r="F131" s="78" t="s">
        <v>1441</v>
      </c>
      <c r="G131" s="284" t="s">
        <v>1609</v>
      </c>
      <c r="H131" s="297" t="s">
        <v>302</v>
      </c>
      <c r="I131" s="298" t="s">
        <v>1610</v>
      </c>
      <c r="J131" s="304">
        <v>44568</v>
      </c>
      <c r="K131" s="304">
        <v>44771</v>
      </c>
      <c r="L131" s="152" t="s">
        <v>926</v>
      </c>
      <c r="M131" s="167" t="s">
        <v>1611</v>
      </c>
      <c r="N131" s="40" t="s">
        <v>1612</v>
      </c>
      <c r="O131" s="344" t="s">
        <v>87</v>
      </c>
      <c r="P131" s="353" t="s">
        <v>1613</v>
      </c>
      <c r="Q131" s="69" t="s">
        <v>1615</v>
      </c>
      <c r="R131" s="355" t="s">
        <v>1617</v>
      </c>
      <c r="S131" s="167" t="s">
        <v>18</v>
      </c>
      <c r="T131" s="69" t="s">
        <v>1618</v>
      </c>
      <c r="U131" s="382" t="s">
        <v>1619</v>
      </c>
      <c r="V131" s="387"/>
    </row>
    <row r="132" spans="1:22" ht="66.75" hidden="1" customHeight="1">
      <c r="B132" s="40">
        <v>130</v>
      </c>
      <c r="C132" s="51" t="s">
        <v>1318</v>
      </c>
      <c r="D132" s="78" t="s">
        <v>1608</v>
      </c>
      <c r="E132" s="78" t="s">
        <v>790</v>
      </c>
      <c r="F132" s="78" t="s">
        <v>1441</v>
      </c>
      <c r="G132" s="78" t="s">
        <v>1327</v>
      </c>
      <c r="H132" s="297" t="s">
        <v>302</v>
      </c>
      <c r="I132" s="298" t="s">
        <v>1610</v>
      </c>
      <c r="J132" s="304">
        <v>44551</v>
      </c>
      <c r="K132" s="304">
        <v>44592</v>
      </c>
      <c r="L132" s="152" t="s">
        <v>1556</v>
      </c>
      <c r="M132" s="333">
        <v>45016</v>
      </c>
      <c r="N132" s="40" t="s">
        <v>1612</v>
      </c>
      <c r="O132" s="69" t="s">
        <v>1621</v>
      </c>
      <c r="P132" s="78" t="s">
        <v>468</v>
      </c>
      <c r="Q132" s="78"/>
      <c r="R132" s="78"/>
      <c r="S132" s="40" t="s">
        <v>18</v>
      </c>
      <c r="T132" s="69" t="s">
        <v>1623</v>
      </c>
      <c r="U132" s="382" t="s">
        <v>1625</v>
      </c>
      <c r="V132" s="387"/>
    </row>
    <row r="133" spans="1:22" ht="66.75" hidden="1" customHeight="1">
      <c r="B133" s="31">
        <v>131</v>
      </c>
      <c r="C133" s="256" t="s">
        <v>1607</v>
      </c>
      <c r="D133" s="270" t="s">
        <v>1291</v>
      </c>
      <c r="E133" s="270" t="s">
        <v>337</v>
      </c>
      <c r="F133" s="270" t="s">
        <v>1037</v>
      </c>
      <c r="G133" s="270" t="s">
        <v>1626</v>
      </c>
      <c r="H133" s="288" t="s">
        <v>414</v>
      </c>
      <c r="I133" s="270"/>
      <c r="J133" s="304">
        <v>44581</v>
      </c>
      <c r="K133" s="304">
        <v>44945</v>
      </c>
      <c r="L133" s="316" t="s">
        <v>1627</v>
      </c>
      <c r="M133" s="43" t="s">
        <v>181</v>
      </c>
      <c r="N133" s="31" t="s">
        <v>1019</v>
      </c>
      <c r="O133" s="279" t="s">
        <v>1628</v>
      </c>
      <c r="P133" s="270" t="s">
        <v>579</v>
      </c>
      <c r="Q133" s="270" t="s">
        <v>579</v>
      </c>
      <c r="R133" s="270" t="s">
        <v>579</v>
      </c>
      <c r="S133" s="31" t="s">
        <v>34</v>
      </c>
      <c r="T133" s="279" t="s">
        <v>1629</v>
      </c>
      <c r="U133" s="337" t="s">
        <v>1081</v>
      </c>
      <c r="V133" s="387"/>
    </row>
    <row r="134" spans="1:22" ht="66.75" hidden="1" customHeight="1">
      <c r="B134" s="31">
        <v>132</v>
      </c>
      <c r="C134" s="51" t="s">
        <v>1631</v>
      </c>
      <c r="D134" s="78" t="s">
        <v>1608</v>
      </c>
      <c r="E134" s="78" t="s">
        <v>790</v>
      </c>
      <c r="F134" s="78" t="s">
        <v>1441</v>
      </c>
      <c r="G134" s="284" t="s">
        <v>1609</v>
      </c>
      <c r="H134" s="297" t="s">
        <v>302</v>
      </c>
      <c r="I134" s="299" t="s">
        <v>1610</v>
      </c>
      <c r="J134" s="304">
        <v>44587</v>
      </c>
      <c r="K134" s="304">
        <v>44620</v>
      </c>
      <c r="L134" s="152" t="s">
        <v>1632</v>
      </c>
      <c r="M134" s="333">
        <v>45016</v>
      </c>
      <c r="N134" s="40" t="s">
        <v>1612</v>
      </c>
      <c r="O134" s="279" t="s">
        <v>1634</v>
      </c>
      <c r="P134" s="353" t="s">
        <v>920</v>
      </c>
      <c r="Q134" s="69"/>
      <c r="R134" s="40"/>
      <c r="S134" s="167" t="s">
        <v>18</v>
      </c>
      <c r="T134" s="69" t="s">
        <v>1618</v>
      </c>
      <c r="U134" s="382" t="s">
        <v>1635</v>
      </c>
      <c r="V134" s="387"/>
    </row>
    <row r="135" spans="1:22" ht="66.75" hidden="1" customHeight="1">
      <c r="B135" s="31">
        <v>133</v>
      </c>
      <c r="C135" s="51" t="s">
        <v>1304</v>
      </c>
      <c r="D135" s="78" t="s">
        <v>1291</v>
      </c>
      <c r="E135" s="78" t="s">
        <v>337</v>
      </c>
      <c r="F135" s="78" t="s">
        <v>1037</v>
      </c>
      <c r="G135" s="284" t="s">
        <v>1626</v>
      </c>
      <c r="H135" s="297" t="s">
        <v>414</v>
      </c>
      <c r="I135" s="299"/>
      <c r="J135" s="304">
        <v>44614</v>
      </c>
      <c r="K135" s="304">
        <v>44978</v>
      </c>
      <c r="L135" s="152" t="s">
        <v>1172</v>
      </c>
      <c r="M135" s="333" t="s">
        <v>181</v>
      </c>
      <c r="N135" s="40" t="s">
        <v>875</v>
      </c>
      <c r="O135" s="279" t="s">
        <v>989</v>
      </c>
      <c r="P135" s="69" t="s">
        <v>579</v>
      </c>
      <c r="Q135" s="69" t="s">
        <v>579</v>
      </c>
      <c r="R135" s="40" t="s">
        <v>579</v>
      </c>
      <c r="S135" s="167" t="s">
        <v>34</v>
      </c>
      <c r="T135" s="69" t="s">
        <v>1624</v>
      </c>
      <c r="U135" s="382"/>
      <c r="V135" s="387"/>
    </row>
    <row r="136" spans="1:22" ht="168.75" hidden="1" customHeight="1">
      <c r="B136" s="40">
        <v>134</v>
      </c>
      <c r="C136" s="51" t="s">
        <v>1078</v>
      </c>
      <c r="D136" s="78" t="s">
        <v>183</v>
      </c>
      <c r="E136" s="78" t="s">
        <v>774</v>
      </c>
      <c r="F136" s="78" t="s">
        <v>1121</v>
      </c>
      <c r="G136" s="284" t="s">
        <v>1661</v>
      </c>
      <c r="H136" s="297" t="s">
        <v>1578</v>
      </c>
      <c r="I136" s="299"/>
      <c r="J136" s="304">
        <v>44628</v>
      </c>
      <c r="K136" s="304">
        <v>44992</v>
      </c>
      <c r="L136" s="152" t="s">
        <v>853</v>
      </c>
      <c r="M136" s="333" t="s">
        <v>181</v>
      </c>
      <c r="N136" s="40" t="s">
        <v>35</v>
      </c>
      <c r="O136" s="279" t="s">
        <v>1587</v>
      </c>
      <c r="P136" s="69" t="s">
        <v>579</v>
      </c>
      <c r="Q136" s="69" t="s">
        <v>1384</v>
      </c>
      <c r="R136" s="40" t="s">
        <v>579</v>
      </c>
      <c r="S136" s="167" t="s">
        <v>18</v>
      </c>
      <c r="T136" s="69" t="s">
        <v>1639</v>
      </c>
      <c r="U136" s="382" t="s">
        <v>1662</v>
      </c>
      <c r="V136" s="387"/>
    </row>
    <row r="137" spans="1:22" ht="66" hidden="1" customHeight="1">
      <c r="B137" s="40">
        <v>135</v>
      </c>
      <c r="C137" s="51" t="s">
        <v>1663</v>
      </c>
      <c r="D137" s="270" t="s">
        <v>1554</v>
      </c>
      <c r="E137" s="270" t="s">
        <v>367</v>
      </c>
      <c r="F137" s="270" t="s">
        <v>1555</v>
      </c>
      <c r="G137" s="270" t="s">
        <v>751</v>
      </c>
      <c r="H137" s="288" t="s">
        <v>368</v>
      </c>
      <c r="I137" s="270"/>
      <c r="J137" s="304">
        <v>44832</v>
      </c>
      <c r="K137" s="304">
        <v>45196</v>
      </c>
      <c r="L137" s="316" t="s">
        <v>1614</v>
      </c>
      <c r="M137" s="43" t="s">
        <v>784</v>
      </c>
      <c r="N137" s="31" t="s">
        <v>875</v>
      </c>
      <c r="O137" s="279" t="s">
        <v>1664</v>
      </c>
      <c r="P137" s="270" t="s">
        <v>959</v>
      </c>
      <c r="Q137" s="270"/>
      <c r="R137" s="270"/>
      <c r="S137" s="31" t="s">
        <v>18</v>
      </c>
      <c r="T137" s="279" t="s">
        <v>857</v>
      </c>
      <c r="U137" s="383" t="s">
        <v>1667</v>
      </c>
      <c r="V137" s="387"/>
    </row>
    <row r="138" spans="1:22" ht="66.75" hidden="1" customHeight="1">
      <c r="B138" s="31">
        <v>136</v>
      </c>
      <c r="C138" s="51" t="s">
        <v>1668</v>
      </c>
      <c r="D138" s="270" t="s">
        <v>1554</v>
      </c>
      <c r="E138" s="270" t="s">
        <v>367</v>
      </c>
      <c r="F138" s="270" t="s">
        <v>1555</v>
      </c>
      <c r="G138" s="270" t="s">
        <v>751</v>
      </c>
      <c r="H138" s="288" t="s">
        <v>368</v>
      </c>
      <c r="I138" s="299"/>
      <c r="J138" s="304">
        <v>44832</v>
      </c>
      <c r="K138" s="304">
        <v>45196</v>
      </c>
      <c r="L138" s="316" t="s">
        <v>1538</v>
      </c>
      <c r="M138" s="43" t="s">
        <v>784</v>
      </c>
      <c r="N138" s="31" t="s">
        <v>875</v>
      </c>
      <c r="O138" s="279" t="s">
        <v>1664</v>
      </c>
      <c r="P138" s="270" t="s">
        <v>959</v>
      </c>
      <c r="Q138" s="69"/>
      <c r="R138" s="40"/>
      <c r="S138" s="31" t="s">
        <v>18</v>
      </c>
      <c r="T138" s="279" t="s">
        <v>1670</v>
      </c>
      <c r="U138" s="384" t="s">
        <v>1535</v>
      </c>
      <c r="V138" s="387"/>
    </row>
    <row r="139" spans="1:22" ht="66.75" hidden="1" customHeight="1">
      <c r="B139" s="31">
        <v>137</v>
      </c>
      <c r="C139" s="51" t="s">
        <v>1671</v>
      </c>
      <c r="D139" s="270" t="s">
        <v>1554</v>
      </c>
      <c r="E139" s="270" t="s">
        <v>367</v>
      </c>
      <c r="F139" s="270" t="s">
        <v>1555</v>
      </c>
      <c r="G139" s="270" t="s">
        <v>751</v>
      </c>
      <c r="H139" s="288" t="s">
        <v>368</v>
      </c>
      <c r="I139" s="270"/>
      <c r="J139" s="304">
        <v>44832</v>
      </c>
      <c r="K139" s="304">
        <v>45196</v>
      </c>
      <c r="L139" s="316" t="s">
        <v>877</v>
      </c>
      <c r="M139" s="43" t="s">
        <v>784</v>
      </c>
      <c r="N139" s="40" t="s">
        <v>1672</v>
      </c>
      <c r="O139" s="279" t="s">
        <v>938</v>
      </c>
      <c r="P139" s="270" t="s">
        <v>959</v>
      </c>
      <c r="Q139" s="69"/>
      <c r="R139" s="40"/>
      <c r="S139" s="31" t="s">
        <v>18</v>
      </c>
      <c r="T139" s="279" t="s">
        <v>735</v>
      </c>
      <c r="U139" s="382" t="s">
        <v>1673</v>
      </c>
      <c r="V139" s="387"/>
    </row>
    <row r="140" spans="1:22" ht="66.75" hidden="1" customHeight="1">
      <c r="B140" s="31">
        <v>138</v>
      </c>
      <c r="C140" s="51" t="s">
        <v>1157</v>
      </c>
      <c r="D140" s="270" t="s">
        <v>1554</v>
      </c>
      <c r="E140" s="270" t="s">
        <v>367</v>
      </c>
      <c r="F140" s="270" t="s">
        <v>1555</v>
      </c>
      <c r="G140" s="270" t="s">
        <v>751</v>
      </c>
      <c r="H140" s="288" t="s">
        <v>368</v>
      </c>
      <c r="I140" s="299"/>
      <c r="J140" s="304">
        <v>44832</v>
      </c>
      <c r="K140" s="304">
        <v>45196</v>
      </c>
      <c r="L140" s="316" t="s">
        <v>1674</v>
      </c>
      <c r="M140" s="43" t="s">
        <v>784</v>
      </c>
      <c r="N140" s="31" t="s">
        <v>875</v>
      </c>
      <c r="O140" s="279" t="s">
        <v>1460</v>
      </c>
      <c r="P140" s="270" t="s">
        <v>959</v>
      </c>
      <c r="Q140" s="69"/>
      <c r="R140" s="40"/>
      <c r="S140" s="31" t="s">
        <v>18</v>
      </c>
      <c r="T140" s="279" t="s">
        <v>1639</v>
      </c>
      <c r="U140" s="385" t="s">
        <v>937</v>
      </c>
      <c r="V140" s="387"/>
    </row>
    <row r="141" spans="1:22" s="11" customFormat="1" ht="66.75" hidden="1" customHeight="1">
      <c r="A141" s="29"/>
      <c r="B141" s="31">
        <v>139</v>
      </c>
      <c r="C141" s="51" t="s">
        <v>1203</v>
      </c>
      <c r="D141" s="78" t="s">
        <v>99</v>
      </c>
      <c r="E141" s="78" t="s">
        <v>663</v>
      </c>
      <c r="F141" s="78" t="s">
        <v>1675</v>
      </c>
      <c r="G141" s="78" t="s">
        <v>1620</v>
      </c>
      <c r="H141" s="104" t="s">
        <v>1676</v>
      </c>
      <c r="I141" s="299"/>
      <c r="J141" s="126">
        <v>44883</v>
      </c>
      <c r="K141" s="126">
        <v>45247</v>
      </c>
      <c r="L141" s="152" t="s">
        <v>1677</v>
      </c>
      <c r="M141" s="333" t="s">
        <v>181</v>
      </c>
      <c r="N141" s="40" t="s">
        <v>35</v>
      </c>
      <c r="O141" s="69" t="s">
        <v>1678</v>
      </c>
      <c r="P141" s="353" t="s">
        <v>48</v>
      </c>
      <c r="Q141" s="69" t="s">
        <v>48</v>
      </c>
      <c r="R141" s="40"/>
      <c r="S141" s="167" t="s">
        <v>34</v>
      </c>
      <c r="T141" s="69" t="s">
        <v>1679</v>
      </c>
      <c r="U141" s="385" t="s">
        <v>1092</v>
      </c>
      <c r="V141" s="240"/>
    </row>
    <row r="142" spans="1:22" s="11" customFormat="1" ht="66.75" hidden="1" customHeight="1">
      <c r="A142" s="29"/>
      <c r="B142" s="31">
        <v>140</v>
      </c>
      <c r="C142" s="51" t="s">
        <v>1681</v>
      </c>
      <c r="D142" s="78" t="s">
        <v>980</v>
      </c>
      <c r="E142" s="78" t="s">
        <v>252</v>
      </c>
      <c r="F142" s="78" t="s">
        <v>1527</v>
      </c>
      <c r="G142" s="78" t="s">
        <v>1528</v>
      </c>
      <c r="H142" s="104" t="s">
        <v>519</v>
      </c>
      <c r="I142" s="78"/>
      <c r="J142" s="126">
        <v>44883</v>
      </c>
      <c r="K142" s="126">
        <v>45247</v>
      </c>
      <c r="L142" s="152" t="s">
        <v>755</v>
      </c>
      <c r="M142" s="167" t="s">
        <v>181</v>
      </c>
      <c r="N142" s="40" t="s">
        <v>35</v>
      </c>
      <c r="O142" s="69" t="s">
        <v>475</v>
      </c>
      <c r="P142" s="354" t="s">
        <v>964</v>
      </c>
      <c r="Q142" s="78"/>
      <c r="R142" s="78"/>
      <c r="S142" s="40" t="s">
        <v>18</v>
      </c>
      <c r="T142" s="69" t="s">
        <v>1530</v>
      </c>
      <c r="U142" s="382" t="s">
        <v>546</v>
      </c>
      <c r="V142" s="240"/>
    </row>
    <row r="143" spans="1:22" s="11" customFormat="1" ht="66.75" hidden="1" customHeight="1">
      <c r="A143" s="29"/>
      <c r="B143" s="31">
        <v>141</v>
      </c>
      <c r="C143" s="51" t="s">
        <v>1682</v>
      </c>
      <c r="D143" s="78" t="s">
        <v>980</v>
      </c>
      <c r="E143" s="78" t="s">
        <v>252</v>
      </c>
      <c r="F143" s="78" t="s">
        <v>1527</v>
      </c>
      <c r="G143" s="78" t="s">
        <v>1528</v>
      </c>
      <c r="H143" s="104" t="s">
        <v>519</v>
      </c>
      <c r="I143" s="78"/>
      <c r="J143" s="126">
        <v>44883</v>
      </c>
      <c r="K143" s="126">
        <v>45247</v>
      </c>
      <c r="L143" s="152" t="s">
        <v>49</v>
      </c>
      <c r="M143" s="167" t="s">
        <v>784</v>
      </c>
      <c r="N143" s="40" t="s">
        <v>35</v>
      </c>
      <c r="O143" s="69" t="s">
        <v>402</v>
      </c>
      <c r="P143" s="354" t="s">
        <v>932</v>
      </c>
      <c r="Q143" s="78"/>
      <c r="R143" s="78"/>
      <c r="S143" s="40" t="s">
        <v>933</v>
      </c>
      <c r="T143" s="69" t="s">
        <v>934</v>
      </c>
      <c r="U143" s="382" t="s">
        <v>868</v>
      </c>
      <c r="V143" s="240"/>
    </row>
    <row r="144" spans="1:22" s="11" customFormat="1" ht="66.75" hidden="1" customHeight="1">
      <c r="A144" s="29"/>
      <c r="B144" s="31">
        <v>142</v>
      </c>
      <c r="C144" s="51" t="s">
        <v>925</v>
      </c>
      <c r="D144" s="78" t="s">
        <v>1164</v>
      </c>
      <c r="E144" s="78" t="s">
        <v>250</v>
      </c>
      <c r="F144" s="78" t="s">
        <v>1165</v>
      </c>
      <c r="G144" s="78" t="s">
        <v>742</v>
      </c>
      <c r="H144" s="104" t="s">
        <v>438</v>
      </c>
      <c r="I144" s="78"/>
      <c r="J144" s="126">
        <v>44883</v>
      </c>
      <c r="K144" s="126">
        <v>45247</v>
      </c>
      <c r="L144" s="329" t="s">
        <v>1683</v>
      </c>
      <c r="M144" s="167" t="s">
        <v>181</v>
      </c>
      <c r="N144" s="40" t="s">
        <v>35</v>
      </c>
      <c r="O144" s="69" t="s">
        <v>1622</v>
      </c>
      <c r="P144" s="354" t="s">
        <v>940</v>
      </c>
      <c r="Q144" s="78"/>
      <c r="R144" s="78"/>
      <c r="S144" s="40" t="s">
        <v>18</v>
      </c>
      <c r="T144" s="69" t="s">
        <v>1684</v>
      </c>
      <c r="U144" s="231" t="s">
        <v>1685</v>
      </c>
      <c r="V144" s="240"/>
    </row>
    <row r="145" spans="1:22" s="11" customFormat="1" ht="66.75" hidden="1" customHeight="1">
      <c r="A145" s="29"/>
      <c r="B145" s="31">
        <v>143</v>
      </c>
      <c r="C145" s="51" t="s">
        <v>1551</v>
      </c>
      <c r="D145" s="78" t="s">
        <v>1164</v>
      </c>
      <c r="E145" s="78" t="s">
        <v>250</v>
      </c>
      <c r="F145" s="78" t="s">
        <v>1165</v>
      </c>
      <c r="G145" s="78" t="s">
        <v>742</v>
      </c>
      <c r="H145" s="104" t="s">
        <v>438</v>
      </c>
      <c r="I145" s="78"/>
      <c r="J145" s="126">
        <v>44883</v>
      </c>
      <c r="K145" s="126">
        <v>45247</v>
      </c>
      <c r="L145" s="152" t="s">
        <v>457</v>
      </c>
      <c r="M145" s="167" t="s">
        <v>181</v>
      </c>
      <c r="N145" s="40" t="s">
        <v>35</v>
      </c>
      <c r="O145" s="69" t="s">
        <v>1622</v>
      </c>
      <c r="P145" s="354" t="s">
        <v>940</v>
      </c>
      <c r="Q145" s="78"/>
      <c r="R145" s="78"/>
      <c r="S145" s="40" t="s">
        <v>34</v>
      </c>
      <c r="T145" s="69" t="s">
        <v>1686</v>
      </c>
      <c r="U145" s="384" t="s">
        <v>1669</v>
      </c>
      <c r="V145" s="240"/>
    </row>
    <row r="146" spans="1:22" s="11" customFormat="1" ht="66.75" hidden="1" customHeight="1">
      <c r="A146" s="29"/>
      <c r="B146" s="31">
        <v>144</v>
      </c>
      <c r="C146" s="51" t="s">
        <v>1687</v>
      </c>
      <c r="D146" s="78" t="s">
        <v>1164</v>
      </c>
      <c r="E146" s="78" t="s">
        <v>250</v>
      </c>
      <c r="F146" s="78" t="s">
        <v>1165</v>
      </c>
      <c r="G146" s="78" t="s">
        <v>742</v>
      </c>
      <c r="H146" s="104" t="s">
        <v>438</v>
      </c>
      <c r="I146" s="78"/>
      <c r="J146" s="126">
        <v>44883</v>
      </c>
      <c r="K146" s="126">
        <v>45247</v>
      </c>
      <c r="L146" s="152" t="s">
        <v>1688</v>
      </c>
      <c r="M146" s="167" t="s">
        <v>181</v>
      </c>
      <c r="N146" s="40" t="s">
        <v>35</v>
      </c>
      <c r="O146" s="69" t="s">
        <v>1622</v>
      </c>
      <c r="P146" s="354" t="s">
        <v>940</v>
      </c>
      <c r="Q146" s="78"/>
      <c r="R146" s="78"/>
      <c r="S146" s="40" t="s">
        <v>34</v>
      </c>
      <c r="T146" s="69" t="s">
        <v>1188</v>
      </c>
      <c r="U146" s="231" t="s">
        <v>1689</v>
      </c>
      <c r="V146" s="240"/>
    </row>
    <row r="147" spans="1:22" s="11" customFormat="1" ht="66.75" hidden="1" customHeight="1">
      <c r="A147" s="29"/>
      <c r="B147" s="31">
        <v>145</v>
      </c>
      <c r="C147" s="51" t="s">
        <v>662</v>
      </c>
      <c r="D147" s="78" t="s">
        <v>1164</v>
      </c>
      <c r="E147" s="78" t="s">
        <v>250</v>
      </c>
      <c r="F147" s="78" t="s">
        <v>1165</v>
      </c>
      <c r="G147" s="78" t="s">
        <v>742</v>
      </c>
      <c r="H147" s="104" t="s">
        <v>438</v>
      </c>
      <c r="I147" s="78"/>
      <c r="J147" s="126">
        <v>44883</v>
      </c>
      <c r="K147" s="126">
        <v>45247</v>
      </c>
      <c r="L147" s="152" t="s">
        <v>957</v>
      </c>
      <c r="M147" s="167" t="s">
        <v>181</v>
      </c>
      <c r="N147" s="40" t="s">
        <v>35</v>
      </c>
      <c r="O147" s="69" t="s">
        <v>1690</v>
      </c>
      <c r="P147" s="354" t="s">
        <v>940</v>
      </c>
      <c r="Q147" s="78"/>
      <c r="R147" s="78"/>
      <c r="S147" s="40" t="s">
        <v>34</v>
      </c>
      <c r="T147" s="69" t="s">
        <v>1686</v>
      </c>
      <c r="U147" s="384" t="s">
        <v>299</v>
      </c>
      <c r="V147" s="240"/>
    </row>
    <row r="148" spans="1:22" s="11" customFormat="1" ht="66.75" hidden="1" customHeight="1">
      <c r="A148" s="29"/>
      <c r="B148" s="31">
        <v>146</v>
      </c>
      <c r="C148" s="51" t="s">
        <v>1585</v>
      </c>
      <c r="D148" s="78" t="s">
        <v>1164</v>
      </c>
      <c r="E148" s="78" t="s">
        <v>250</v>
      </c>
      <c r="F148" s="78" t="s">
        <v>1165</v>
      </c>
      <c r="G148" s="78" t="s">
        <v>742</v>
      </c>
      <c r="H148" s="104" t="s">
        <v>438</v>
      </c>
      <c r="I148" s="78"/>
      <c r="J148" s="126">
        <v>44883</v>
      </c>
      <c r="K148" s="126">
        <v>45247</v>
      </c>
      <c r="L148" s="152" t="s">
        <v>1640</v>
      </c>
      <c r="M148" s="167" t="s">
        <v>181</v>
      </c>
      <c r="N148" s="40" t="s">
        <v>35</v>
      </c>
      <c r="O148" s="69" t="s">
        <v>168</v>
      </c>
      <c r="P148" s="354" t="s">
        <v>48</v>
      </c>
      <c r="Q148" s="78" t="s">
        <v>48</v>
      </c>
      <c r="R148" s="78" t="s">
        <v>48</v>
      </c>
      <c r="S148" s="40" t="s">
        <v>18</v>
      </c>
      <c r="T148" s="69" t="s">
        <v>1072</v>
      </c>
      <c r="U148" s="384" t="s">
        <v>1692</v>
      </c>
      <c r="V148" s="240"/>
    </row>
    <row r="149" spans="1:22" s="11" customFormat="1" ht="66.75" hidden="1" customHeight="1">
      <c r="A149" s="29"/>
      <c r="B149" s="31">
        <v>147</v>
      </c>
      <c r="C149" s="51" t="s">
        <v>1693</v>
      </c>
      <c r="D149" s="78" t="s">
        <v>1164</v>
      </c>
      <c r="E149" s="78" t="s">
        <v>250</v>
      </c>
      <c r="F149" s="78" t="s">
        <v>1165</v>
      </c>
      <c r="G149" s="78" t="s">
        <v>742</v>
      </c>
      <c r="H149" s="104" t="s">
        <v>438</v>
      </c>
      <c r="I149" s="78"/>
      <c r="J149" s="126">
        <v>44883</v>
      </c>
      <c r="K149" s="126">
        <v>45247</v>
      </c>
      <c r="L149" s="152" t="s">
        <v>1694</v>
      </c>
      <c r="M149" s="167" t="s">
        <v>181</v>
      </c>
      <c r="N149" s="40" t="s">
        <v>35</v>
      </c>
      <c r="O149" s="69" t="s">
        <v>1176</v>
      </c>
      <c r="P149" s="354" t="s">
        <v>959</v>
      </c>
      <c r="Q149" s="78"/>
      <c r="R149" s="78"/>
      <c r="S149" s="40" t="s">
        <v>34</v>
      </c>
      <c r="T149" s="69" t="s">
        <v>1421</v>
      </c>
      <c r="U149" s="385" t="s">
        <v>1696</v>
      </c>
      <c r="V149" s="240"/>
    </row>
    <row r="150" spans="1:22" s="11" customFormat="1" ht="66.75" hidden="1" customHeight="1">
      <c r="A150" s="29"/>
      <c r="B150" s="31">
        <v>148</v>
      </c>
      <c r="C150" s="51" t="s">
        <v>1646</v>
      </c>
      <c r="D150" s="78" t="s">
        <v>1547</v>
      </c>
      <c r="E150" s="78" t="s">
        <v>419</v>
      </c>
      <c r="F150" s="78" t="s">
        <v>1055</v>
      </c>
      <c r="G150" s="78" t="s">
        <v>1548</v>
      </c>
      <c r="H150" s="104" t="s">
        <v>924</v>
      </c>
      <c r="I150" s="78"/>
      <c r="J150" s="126">
        <v>44883</v>
      </c>
      <c r="K150" s="126">
        <v>45247</v>
      </c>
      <c r="L150" s="152" t="s">
        <v>1035</v>
      </c>
      <c r="M150" s="167" t="s">
        <v>784</v>
      </c>
      <c r="N150" s="40" t="s">
        <v>35</v>
      </c>
      <c r="O150" s="69" t="s">
        <v>1549</v>
      </c>
      <c r="P150" s="78" t="s">
        <v>959</v>
      </c>
      <c r="Q150" s="78"/>
      <c r="R150" s="78"/>
      <c r="S150" s="40" t="s">
        <v>18</v>
      </c>
      <c r="T150" s="69" t="s">
        <v>1697</v>
      </c>
      <c r="U150" s="384" t="s">
        <v>373</v>
      </c>
      <c r="V150" s="240"/>
    </row>
    <row r="151" spans="1:22" s="11" customFormat="1" ht="66.75" hidden="1" customHeight="1">
      <c r="A151" s="29"/>
      <c r="B151" s="31">
        <v>149</v>
      </c>
      <c r="C151" s="51" t="s">
        <v>1646</v>
      </c>
      <c r="D151" s="78" t="s">
        <v>1554</v>
      </c>
      <c r="E151" s="78" t="s">
        <v>367</v>
      </c>
      <c r="F151" s="78" t="s">
        <v>1555</v>
      </c>
      <c r="G151" s="78" t="s">
        <v>751</v>
      </c>
      <c r="H151" s="104" t="s">
        <v>368</v>
      </c>
      <c r="I151" s="78"/>
      <c r="J151" s="126">
        <v>44550</v>
      </c>
      <c r="K151" s="126">
        <v>44914</v>
      </c>
      <c r="L151" s="152" t="s">
        <v>1558</v>
      </c>
      <c r="M151" s="167" t="s">
        <v>784</v>
      </c>
      <c r="N151" s="40" t="s">
        <v>35</v>
      </c>
      <c r="O151" s="69" t="s">
        <v>238</v>
      </c>
      <c r="P151" s="78" t="s">
        <v>48</v>
      </c>
      <c r="Q151" s="78" t="s">
        <v>48</v>
      </c>
      <c r="R151" s="78" t="s">
        <v>48</v>
      </c>
      <c r="S151" s="40"/>
      <c r="T151" s="69"/>
      <c r="U151" s="382" t="s">
        <v>764</v>
      </c>
      <c r="V151" s="240"/>
    </row>
    <row r="152" spans="1:22" s="11" customFormat="1" ht="84" hidden="1" customHeight="1">
      <c r="A152" s="29"/>
      <c r="B152" s="31">
        <v>149</v>
      </c>
      <c r="C152" s="51" t="s">
        <v>1698</v>
      </c>
      <c r="D152" s="280" t="s">
        <v>1182</v>
      </c>
      <c r="E152" s="280" t="s">
        <v>419</v>
      </c>
      <c r="F152" s="280" t="s">
        <v>1112</v>
      </c>
      <c r="G152" s="280" t="s">
        <v>558</v>
      </c>
      <c r="H152" s="296" t="s">
        <v>1181</v>
      </c>
      <c r="I152" s="78"/>
      <c r="J152" s="126">
        <v>44883</v>
      </c>
      <c r="K152" s="126">
        <v>45247</v>
      </c>
      <c r="L152" s="152" t="s">
        <v>319</v>
      </c>
      <c r="M152" s="167" t="s">
        <v>181</v>
      </c>
      <c r="N152" s="40" t="s">
        <v>35</v>
      </c>
      <c r="O152" s="69" t="s">
        <v>1699</v>
      </c>
      <c r="P152" s="78" t="s">
        <v>48</v>
      </c>
      <c r="Q152" s="78" t="s">
        <v>48</v>
      </c>
      <c r="R152" s="78" t="s">
        <v>48</v>
      </c>
      <c r="S152" s="40" t="s">
        <v>18</v>
      </c>
      <c r="T152" s="69" t="s">
        <v>198</v>
      </c>
      <c r="U152" s="384" t="s">
        <v>869</v>
      </c>
      <c r="V152" s="240"/>
    </row>
    <row r="153" spans="1:22" s="11" customFormat="1" ht="93" hidden="1" customHeight="1">
      <c r="A153" s="29"/>
      <c r="B153" s="31">
        <v>150</v>
      </c>
      <c r="C153" s="51" t="s">
        <v>1478</v>
      </c>
      <c r="D153" s="78" t="s">
        <v>565</v>
      </c>
      <c r="E153" s="78" t="s">
        <v>252</v>
      </c>
      <c r="F153" s="78" t="s">
        <v>1077</v>
      </c>
      <c r="G153" s="78" t="s">
        <v>410</v>
      </c>
      <c r="H153" s="104" t="s">
        <v>743</v>
      </c>
      <c r="I153" s="78"/>
      <c r="J153" s="126">
        <v>44883</v>
      </c>
      <c r="K153" s="126">
        <v>45247</v>
      </c>
      <c r="L153" s="152" t="s">
        <v>541</v>
      </c>
      <c r="M153" s="167" t="s">
        <v>181</v>
      </c>
      <c r="N153" s="40" t="s">
        <v>35</v>
      </c>
      <c r="O153" s="69" t="s">
        <v>1559</v>
      </c>
      <c r="P153" s="78" t="s">
        <v>48</v>
      </c>
      <c r="Q153" s="78" t="s">
        <v>48</v>
      </c>
      <c r="R153" s="78" t="s">
        <v>48</v>
      </c>
      <c r="S153" s="40" t="s">
        <v>18</v>
      </c>
      <c r="T153" s="69" t="s">
        <v>374</v>
      </c>
      <c r="U153" s="382" t="s">
        <v>975</v>
      </c>
      <c r="V153" s="240"/>
    </row>
    <row r="154" spans="1:22" s="11" customFormat="1" ht="66.75" hidden="1" customHeight="1">
      <c r="A154" s="29"/>
      <c r="B154" s="31">
        <v>151</v>
      </c>
      <c r="C154" s="51" t="s">
        <v>1700</v>
      </c>
      <c r="D154" s="78" t="s">
        <v>450</v>
      </c>
      <c r="E154" s="78" t="s">
        <v>419</v>
      </c>
      <c r="F154" s="78" t="s">
        <v>1565</v>
      </c>
      <c r="G154" s="78" t="s">
        <v>307</v>
      </c>
      <c r="H154" s="104" t="s">
        <v>976</v>
      </c>
      <c r="I154" s="78"/>
      <c r="J154" s="126">
        <v>44883</v>
      </c>
      <c r="K154" s="126">
        <v>45247</v>
      </c>
      <c r="L154" s="152" t="s">
        <v>1567</v>
      </c>
      <c r="M154" s="167" t="s">
        <v>784</v>
      </c>
      <c r="N154" s="40" t="s">
        <v>35</v>
      </c>
      <c r="O154" s="69" t="s">
        <v>895</v>
      </c>
      <c r="P154" s="78" t="s">
        <v>959</v>
      </c>
      <c r="Q154" s="78"/>
      <c r="R154" s="78"/>
      <c r="S154" s="40" t="s">
        <v>18</v>
      </c>
      <c r="T154" s="69" t="s">
        <v>1701</v>
      </c>
      <c r="U154" s="385" t="s">
        <v>1201</v>
      </c>
      <c r="V154" s="240"/>
    </row>
    <row r="155" spans="1:22" s="11" customFormat="1" ht="66.75" hidden="1" customHeight="1">
      <c r="A155" s="29"/>
      <c r="B155" s="31">
        <v>152</v>
      </c>
      <c r="C155" s="51" t="s">
        <v>825</v>
      </c>
      <c r="D155" s="78" t="s">
        <v>1219</v>
      </c>
      <c r="E155" s="78" t="s">
        <v>258</v>
      </c>
      <c r="F155" s="78" t="s">
        <v>494</v>
      </c>
      <c r="G155" s="78" t="s">
        <v>433</v>
      </c>
      <c r="H155" s="104" t="s">
        <v>1065</v>
      </c>
      <c r="I155" s="78"/>
      <c r="J155" s="126">
        <v>44883</v>
      </c>
      <c r="K155" s="126">
        <v>45247</v>
      </c>
      <c r="L155" s="329" t="s">
        <v>1570</v>
      </c>
      <c r="M155" s="167" t="s">
        <v>181</v>
      </c>
      <c r="N155" s="40" t="s">
        <v>35</v>
      </c>
      <c r="O155" s="69" t="s">
        <v>1507</v>
      </c>
      <c r="P155" s="78" t="s">
        <v>48</v>
      </c>
      <c r="Q155" s="78" t="s">
        <v>48</v>
      </c>
      <c r="R155" s="78" t="s">
        <v>48</v>
      </c>
      <c r="S155" s="359" t="s">
        <v>628</v>
      </c>
      <c r="T155" s="69" t="s">
        <v>850</v>
      </c>
      <c r="U155" s="385" t="s">
        <v>1225</v>
      </c>
      <c r="V155" s="240"/>
    </row>
    <row r="156" spans="1:22" s="11" customFormat="1" ht="66.75" hidden="1" customHeight="1">
      <c r="A156" s="29"/>
      <c r="B156" s="31">
        <v>153</v>
      </c>
      <c r="C156" s="51" t="s">
        <v>1702</v>
      </c>
      <c r="D156" s="78" t="s">
        <v>1581</v>
      </c>
      <c r="E156" s="78" t="s">
        <v>235</v>
      </c>
      <c r="F156" s="78" t="s">
        <v>1582</v>
      </c>
      <c r="G156" s="78" t="s">
        <v>422</v>
      </c>
      <c r="H156" s="104" t="s">
        <v>441</v>
      </c>
      <c r="I156" s="78"/>
      <c r="J156" s="126">
        <v>44883</v>
      </c>
      <c r="K156" s="126">
        <v>45247</v>
      </c>
      <c r="L156" s="152" t="s">
        <v>50</v>
      </c>
      <c r="M156" s="167" t="s">
        <v>181</v>
      </c>
      <c r="N156" s="40" t="s">
        <v>35</v>
      </c>
      <c r="O156" s="69" t="s">
        <v>1470</v>
      </c>
      <c r="P156" s="78" t="s">
        <v>48</v>
      </c>
      <c r="Q156" s="78" t="s">
        <v>48</v>
      </c>
      <c r="R156" s="78" t="s">
        <v>48</v>
      </c>
      <c r="S156" s="40" t="s">
        <v>34</v>
      </c>
      <c r="T156" s="69" t="s">
        <v>1703</v>
      </c>
      <c r="U156" s="382" t="s">
        <v>314</v>
      </c>
      <c r="V156" s="240"/>
    </row>
    <row r="157" spans="1:22" s="11" customFormat="1" ht="66.75" hidden="1" customHeight="1">
      <c r="A157" s="29"/>
      <c r="B157" s="31">
        <v>154</v>
      </c>
      <c r="C157" s="51" t="s">
        <v>1704</v>
      </c>
      <c r="D157" s="78" t="s">
        <v>797</v>
      </c>
      <c r="E157" s="78" t="s">
        <v>367</v>
      </c>
      <c r="F157" s="78" t="s">
        <v>1586</v>
      </c>
      <c r="G157" s="78" t="s">
        <v>436</v>
      </c>
      <c r="H157" s="104" t="s">
        <v>449</v>
      </c>
      <c r="I157" s="78"/>
      <c r="J157" s="126">
        <v>44883</v>
      </c>
      <c r="K157" s="126">
        <v>45247</v>
      </c>
      <c r="L157" s="152" t="s">
        <v>211</v>
      </c>
      <c r="M157" s="167" t="s">
        <v>784</v>
      </c>
      <c r="N157" s="40" t="s">
        <v>35</v>
      </c>
      <c r="O157" s="69" t="s">
        <v>426</v>
      </c>
      <c r="P157" s="78" t="s">
        <v>48</v>
      </c>
      <c r="Q157" s="78" t="s">
        <v>48</v>
      </c>
      <c r="R157" s="78" t="s">
        <v>48</v>
      </c>
      <c r="S157" s="40" t="s">
        <v>34</v>
      </c>
      <c r="T157" s="69" t="s">
        <v>1705</v>
      </c>
      <c r="U157" s="382" t="s">
        <v>1591</v>
      </c>
      <c r="V157" s="240"/>
    </row>
    <row r="158" spans="1:22" s="11" customFormat="1" ht="66.75" hidden="1" customHeight="1">
      <c r="A158" s="29"/>
      <c r="B158" s="31">
        <v>155</v>
      </c>
      <c r="C158" s="51" t="s">
        <v>120</v>
      </c>
      <c r="D158" s="78" t="s">
        <v>405</v>
      </c>
      <c r="E158" s="78" t="s">
        <v>252</v>
      </c>
      <c r="F158" s="78" t="s">
        <v>1192</v>
      </c>
      <c r="G158" s="78" t="s">
        <v>538</v>
      </c>
      <c r="H158" s="104" t="s">
        <v>540</v>
      </c>
      <c r="I158" s="78"/>
      <c r="J158" s="126">
        <v>44883</v>
      </c>
      <c r="K158" s="126">
        <v>45247</v>
      </c>
      <c r="L158" s="152" t="s">
        <v>1709</v>
      </c>
      <c r="M158" s="167" t="s">
        <v>784</v>
      </c>
      <c r="N158" s="40" t="s">
        <v>35</v>
      </c>
      <c r="O158" s="69" t="s">
        <v>1194</v>
      </c>
      <c r="P158" s="78" t="s">
        <v>468</v>
      </c>
      <c r="Q158" s="78"/>
      <c r="R158" s="78"/>
      <c r="S158" s="40" t="s">
        <v>18</v>
      </c>
      <c r="T158" s="69" t="s">
        <v>1710</v>
      </c>
      <c r="U158" s="382" t="s">
        <v>693</v>
      </c>
      <c r="V158" s="240"/>
    </row>
    <row r="159" spans="1:22" s="11" customFormat="1" ht="66.75" hidden="1" customHeight="1">
      <c r="A159" s="29"/>
      <c r="B159" s="31">
        <v>156</v>
      </c>
      <c r="C159" s="51" t="s">
        <v>1108</v>
      </c>
      <c r="D159" s="78" t="s">
        <v>770</v>
      </c>
      <c r="E159" s="78" t="s">
        <v>252</v>
      </c>
      <c r="F159" s="78" t="s">
        <v>1593</v>
      </c>
      <c r="G159" s="78"/>
      <c r="H159" s="104" t="s">
        <v>1594</v>
      </c>
      <c r="I159" s="78"/>
      <c r="J159" s="126">
        <v>44883</v>
      </c>
      <c r="K159" s="126">
        <v>45247</v>
      </c>
      <c r="L159" s="152" t="s">
        <v>1455</v>
      </c>
      <c r="M159" s="167" t="s">
        <v>784</v>
      </c>
      <c r="N159" s="40" t="s">
        <v>35</v>
      </c>
      <c r="O159" s="69" t="s">
        <v>1596</v>
      </c>
      <c r="P159" s="78" t="s">
        <v>48</v>
      </c>
      <c r="Q159" s="78" t="s">
        <v>48</v>
      </c>
      <c r="R159" s="78" t="s">
        <v>48</v>
      </c>
      <c r="S159" s="40" t="s">
        <v>34</v>
      </c>
      <c r="T159" s="69" t="s">
        <v>1711</v>
      </c>
      <c r="U159" s="382" t="s">
        <v>1583</v>
      </c>
      <c r="V159" s="240"/>
    </row>
    <row r="160" spans="1:22" s="11" customFormat="1" ht="66" hidden="1" customHeight="1">
      <c r="A160" s="29"/>
      <c r="B160" s="31">
        <v>158</v>
      </c>
      <c r="C160" s="51" t="s">
        <v>1714</v>
      </c>
      <c r="D160" s="78" t="s">
        <v>1608</v>
      </c>
      <c r="E160" s="78" t="s">
        <v>790</v>
      </c>
      <c r="F160" s="78" t="s">
        <v>1441</v>
      </c>
      <c r="G160" s="284" t="s">
        <v>1609</v>
      </c>
      <c r="H160" s="297" t="s">
        <v>302</v>
      </c>
      <c r="I160" s="298" t="s">
        <v>1610</v>
      </c>
      <c r="J160" s="126">
        <v>44568</v>
      </c>
      <c r="K160" s="126">
        <v>44771</v>
      </c>
      <c r="L160" s="152" t="s">
        <v>926</v>
      </c>
      <c r="M160" s="167" t="s">
        <v>1611</v>
      </c>
      <c r="N160" s="40" t="s">
        <v>1612</v>
      </c>
      <c r="O160" s="345" t="s">
        <v>87</v>
      </c>
      <c r="P160" s="353" t="s">
        <v>1613</v>
      </c>
      <c r="Q160" s="69" t="s">
        <v>1615</v>
      </c>
      <c r="R160" s="355" t="s">
        <v>1617</v>
      </c>
      <c r="S160" s="167" t="s">
        <v>18</v>
      </c>
      <c r="T160" s="69" t="s">
        <v>1618</v>
      </c>
      <c r="U160" s="382" t="s">
        <v>1619</v>
      </c>
      <c r="V160" s="240"/>
    </row>
    <row r="161" spans="1:22" s="11" customFormat="1" ht="66.75" hidden="1" customHeight="1">
      <c r="A161" s="29"/>
      <c r="B161" s="31">
        <v>159</v>
      </c>
      <c r="C161" s="51" t="s">
        <v>1089</v>
      </c>
      <c r="D161" s="78" t="s">
        <v>1608</v>
      </c>
      <c r="E161" s="78" t="s">
        <v>790</v>
      </c>
      <c r="F161" s="78" t="s">
        <v>1441</v>
      </c>
      <c r="G161" s="78" t="s">
        <v>1327</v>
      </c>
      <c r="H161" s="297" t="s">
        <v>302</v>
      </c>
      <c r="I161" s="298" t="s">
        <v>1610</v>
      </c>
      <c r="J161" s="126">
        <v>44551</v>
      </c>
      <c r="K161" s="126">
        <v>44592</v>
      </c>
      <c r="L161" s="152" t="s">
        <v>1556</v>
      </c>
      <c r="M161" s="333">
        <v>45016</v>
      </c>
      <c r="N161" s="40" t="s">
        <v>1612</v>
      </c>
      <c r="O161" s="69" t="s">
        <v>1621</v>
      </c>
      <c r="P161" s="78" t="s">
        <v>468</v>
      </c>
      <c r="Q161" s="78"/>
      <c r="R161" s="78"/>
      <c r="S161" s="40" t="s">
        <v>18</v>
      </c>
      <c r="T161" s="69" t="s">
        <v>1623</v>
      </c>
      <c r="U161" s="382" t="s">
        <v>1625</v>
      </c>
      <c r="V161" s="240"/>
    </row>
    <row r="162" spans="1:22" s="11" customFormat="1" ht="66.75" hidden="1" customHeight="1">
      <c r="A162" s="29"/>
      <c r="B162" s="31">
        <v>160</v>
      </c>
      <c r="C162" s="51" t="s">
        <v>1239</v>
      </c>
      <c r="D162" s="78" t="s">
        <v>1291</v>
      </c>
      <c r="E162" s="78" t="s">
        <v>337</v>
      </c>
      <c r="F162" s="78" t="s">
        <v>1037</v>
      </c>
      <c r="G162" s="78" t="s">
        <v>1626</v>
      </c>
      <c r="H162" s="104" t="s">
        <v>414</v>
      </c>
      <c r="I162" s="78"/>
      <c r="J162" s="126">
        <v>44581</v>
      </c>
      <c r="K162" s="126">
        <v>44945</v>
      </c>
      <c r="L162" s="152" t="s">
        <v>1627</v>
      </c>
      <c r="M162" s="167" t="s">
        <v>181</v>
      </c>
      <c r="N162" s="40" t="s">
        <v>1019</v>
      </c>
      <c r="O162" s="69" t="s">
        <v>1628</v>
      </c>
      <c r="P162" s="78" t="s">
        <v>579</v>
      </c>
      <c r="Q162" s="78" t="s">
        <v>579</v>
      </c>
      <c r="R162" s="78" t="s">
        <v>579</v>
      </c>
      <c r="S162" s="40" t="s">
        <v>34</v>
      </c>
      <c r="T162" s="69" t="s">
        <v>1629</v>
      </c>
      <c r="U162" s="382" t="s">
        <v>1081</v>
      </c>
      <c r="V162" s="240"/>
    </row>
    <row r="163" spans="1:22" s="11" customFormat="1" ht="66.75" hidden="1" customHeight="1">
      <c r="A163" s="29"/>
      <c r="B163" s="31">
        <v>161</v>
      </c>
      <c r="C163" s="51" t="s">
        <v>1715</v>
      </c>
      <c r="D163" s="78" t="s">
        <v>1608</v>
      </c>
      <c r="E163" s="78" t="s">
        <v>790</v>
      </c>
      <c r="F163" s="78" t="s">
        <v>1441</v>
      </c>
      <c r="G163" s="284" t="s">
        <v>1609</v>
      </c>
      <c r="H163" s="297" t="s">
        <v>302</v>
      </c>
      <c r="I163" s="299" t="s">
        <v>1610</v>
      </c>
      <c r="J163" s="126">
        <v>44587</v>
      </c>
      <c r="K163" s="126">
        <v>44620</v>
      </c>
      <c r="L163" s="152" t="s">
        <v>1632</v>
      </c>
      <c r="M163" s="333">
        <v>45016</v>
      </c>
      <c r="N163" s="40" t="s">
        <v>1612</v>
      </c>
      <c r="O163" s="69" t="s">
        <v>1634</v>
      </c>
      <c r="P163" s="353" t="s">
        <v>920</v>
      </c>
      <c r="Q163" s="69"/>
      <c r="R163" s="40"/>
      <c r="S163" s="167" t="s">
        <v>18</v>
      </c>
      <c r="T163" s="69" t="s">
        <v>1618</v>
      </c>
      <c r="U163" s="382" t="s">
        <v>1635</v>
      </c>
      <c r="V163" s="240"/>
    </row>
    <row r="164" spans="1:22" s="11" customFormat="1" ht="66.75" hidden="1" customHeight="1">
      <c r="A164" s="29"/>
      <c r="B164" s="31">
        <v>157</v>
      </c>
      <c r="C164" s="51" t="s">
        <v>1714</v>
      </c>
      <c r="D164" s="78" t="s">
        <v>1291</v>
      </c>
      <c r="E164" s="78" t="s">
        <v>337</v>
      </c>
      <c r="F164" s="78" t="s">
        <v>1037</v>
      </c>
      <c r="G164" s="284" t="s">
        <v>1626</v>
      </c>
      <c r="H164" s="297" t="s">
        <v>414</v>
      </c>
      <c r="I164" s="299"/>
      <c r="J164" s="126">
        <v>44614</v>
      </c>
      <c r="K164" s="126">
        <v>44978</v>
      </c>
      <c r="L164" s="152" t="s">
        <v>1172</v>
      </c>
      <c r="M164" s="333" t="s">
        <v>181</v>
      </c>
      <c r="N164" s="40" t="s">
        <v>875</v>
      </c>
      <c r="O164" s="69" t="s">
        <v>989</v>
      </c>
      <c r="P164" s="69" t="s">
        <v>579</v>
      </c>
      <c r="Q164" s="69" t="s">
        <v>579</v>
      </c>
      <c r="R164" s="40" t="s">
        <v>579</v>
      </c>
      <c r="S164" s="167" t="s">
        <v>34</v>
      </c>
      <c r="T164" s="69" t="s">
        <v>1624</v>
      </c>
      <c r="U164" s="382"/>
      <c r="V164" s="240"/>
    </row>
    <row r="165" spans="1:22" s="11" customFormat="1" ht="168.75" hidden="1" customHeight="1">
      <c r="A165" s="29"/>
      <c r="B165" s="31">
        <v>158</v>
      </c>
      <c r="C165" s="51" t="s">
        <v>1089</v>
      </c>
      <c r="D165" s="78" t="s">
        <v>183</v>
      </c>
      <c r="E165" s="78" t="s">
        <v>774</v>
      </c>
      <c r="F165" s="78" t="s">
        <v>1121</v>
      </c>
      <c r="G165" s="284" t="s">
        <v>1661</v>
      </c>
      <c r="H165" s="297" t="s">
        <v>1578</v>
      </c>
      <c r="I165" s="299"/>
      <c r="J165" s="126">
        <v>44883</v>
      </c>
      <c r="K165" s="126">
        <v>45247</v>
      </c>
      <c r="L165" s="152" t="s">
        <v>1717</v>
      </c>
      <c r="M165" s="333" t="s">
        <v>181</v>
      </c>
      <c r="N165" s="40" t="s">
        <v>35</v>
      </c>
      <c r="O165" s="69" t="s">
        <v>1587</v>
      </c>
      <c r="P165" s="69" t="s">
        <v>579</v>
      </c>
      <c r="Q165" s="69" t="s">
        <v>1384</v>
      </c>
      <c r="R165" s="40" t="s">
        <v>579</v>
      </c>
      <c r="S165" s="359" t="s">
        <v>628</v>
      </c>
      <c r="T165" s="69" t="s">
        <v>1408</v>
      </c>
      <c r="U165" s="385" t="s">
        <v>1718</v>
      </c>
      <c r="V165" s="240"/>
    </row>
    <row r="166" spans="1:22" s="11" customFormat="1" ht="66" hidden="1" customHeight="1">
      <c r="A166" s="29"/>
      <c r="B166" s="31">
        <v>159</v>
      </c>
      <c r="C166" s="51" t="s">
        <v>1239</v>
      </c>
      <c r="D166" s="78" t="s">
        <v>1554</v>
      </c>
      <c r="E166" s="78" t="s">
        <v>367</v>
      </c>
      <c r="F166" s="78" t="s">
        <v>1555</v>
      </c>
      <c r="G166" s="78" t="s">
        <v>751</v>
      </c>
      <c r="H166" s="104" t="s">
        <v>368</v>
      </c>
      <c r="I166" s="78"/>
      <c r="J166" s="126">
        <v>44883</v>
      </c>
      <c r="K166" s="126">
        <v>45247</v>
      </c>
      <c r="L166" s="152" t="s">
        <v>1614</v>
      </c>
      <c r="M166" s="167" t="s">
        <v>784</v>
      </c>
      <c r="N166" s="40" t="s">
        <v>875</v>
      </c>
      <c r="O166" s="69" t="s">
        <v>817</v>
      </c>
      <c r="P166" s="78" t="s">
        <v>959</v>
      </c>
      <c r="Q166" s="78"/>
      <c r="R166" s="78"/>
      <c r="S166" s="40" t="s">
        <v>18</v>
      </c>
      <c r="T166" s="69" t="s">
        <v>857</v>
      </c>
      <c r="U166" s="385" t="s">
        <v>1667</v>
      </c>
      <c r="V166" s="240"/>
    </row>
    <row r="167" spans="1:22" s="11" customFormat="1" ht="66.75" hidden="1" customHeight="1">
      <c r="A167" s="29"/>
      <c r="B167" s="31">
        <v>160</v>
      </c>
      <c r="C167" s="51" t="s">
        <v>1715</v>
      </c>
      <c r="D167" s="78" t="s">
        <v>1554</v>
      </c>
      <c r="E167" s="78" t="s">
        <v>367</v>
      </c>
      <c r="F167" s="78" t="s">
        <v>1555</v>
      </c>
      <c r="G167" s="78" t="s">
        <v>751</v>
      </c>
      <c r="H167" s="104" t="s">
        <v>368</v>
      </c>
      <c r="I167" s="299"/>
      <c r="J167" s="126">
        <v>44883</v>
      </c>
      <c r="K167" s="126">
        <v>45247</v>
      </c>
      <c r="L167" s="152" t="s">
        <v>1538</v>
      </c>
      <c r="M167" s="167" t="s">
        <v>784</v>
      </c>
      <c r="N167" s="40" t="s">
        <v>875</v>
      </c>
      <c r="O167" s="69" t="s">
        <v>817</v>
      </c>
      <c r="P167" s="78" t="s">
        <v>959</v>
      </c>
      <c r="Q167" s="69"/>
      <c r="R167" s="40"/>
      <c r="S167" s="40" t="s">
        <v>18</v>
      </c>
      <c r="T167" s="69" t="s">
        <v>1670</v>
      </c>
      <c r="U167" s="384" t="s">
        <v>1535</v>
      </c>
      <c r="V167" s="240"/>
    </row>
    <row r="168" spans="1:22" s="11" customFormat="1" ht="66.75" hidden="1" customHeight="1">
      <c r="A168" s="29"/>
      <c r="B168" s="31">
        <v>161</v>
      </c>
      <c r="C168" s="51" t="s">
        <v>1129</v>
      </c>
      <c r="D168" s="78" t="s">
        <v>1554</v>
      </c>
      <c r="E168" s="78" t="s">
        <v>367</v>
      </c>
      <c r="F168" s="78" t="s">
        <v>1555</v>
      </c>
      <c r="G168" s="78" t="s">
        <v>751</v>
      </c>
      <c r="H168" s="104" t="s">
        <v>368</v>
      </c>
      <c r="I168" s="78"/>
      <c r="J168" s="126">
        <v>44883</v>
      </c>
      <c r="K168" s="126">
        <v>45247</v>
      </c>
      <c r="L168" s="152" t="s">
        <v>877</v>
      </c>
      <c r="M168" s="167" t="s">
        <v>784</v>
      </c>
      <c r="N168" s="40" t="s">
        <v>1672</v>
      </c>
      <c r="O168" s="69" t="s">
        <v>1719</v>
      </c>
      <c r="P168" s="78" t="s">
        <v>959</v>
      </c>
      <c r="Q168" s="69"/>
      <c r="R168" s="40"/>
      <c r="S168" s="40" t="s">
        <v>18</v>
      </c>
      <c r="T168" s="69" t="s">
        <v>735</v>
      </c>
      <c r="U168" s="382" t="s">
        <v>1673</v>
      </c>
      <c r="V168" s="240"/>
    </row>
    <row r="169" spans="1:22" s="11" customFormat="1" ht="66.75" hidden="1" customHeight="1">
      <c r="A169" s="29"/>
      <c r="B169" s="31">
        <v>162</v>
      </c>
      <c r="C169" s="51" t="s">
        <v>1716</v>
      </c>
      <c r="D169" s="78" t="s">
        <v>1554</v>
      </c>
      <c r="E169" s="78" t="s">
        <v>367</v>
      </c>
      <c r="F169" s="78" t="s">
        <v>1555</v>
      </c>
      <c r="G169" s="78" t="s">
        <v>751</v>
      </c>
      <c r="H169" s="104" t="s">
        <v>368</v>
      </c>
      <c r="I169" s="299"/>
      <c r="J169" s="126">
        <v>44883</v>
      </c>
      <c r="K169" s="126">
        <v>45247</v>
      </c>
      <c r="L169" s="152" t="s">
        <v>1674</v>
      </c>
      <c r="M169" s="167" t="s">
        <v>784</v>
      </c>
      <c r="N169" s="40" t="s">
        <v>875</v>
      </c>
      <c r="O169" s="69" t="s">
        <v>114</v>
      </c>
      <c r="P169" s="78" t="s">
        <v>959</v>
      </c>
      <c r="Q169" s="69"/>
      <c r="R169" s="40"/>
      <c r="S169" s="40" t="s">
        <v>18</v>
      </c>
      <c r="T169" s="69" t="s">
        <v>1639</v>
      </c>
      <c r="U169" s="385" t="s">
        <v>937</v>
      </c>
      <c r="V169" s="240"/>
    </row>
    <row r="170" spans="1:22" s="11" customFormat="1" ht="66.75" hidden="1" customHeight="1">
      <c r="A170" s="29"/>
      <c r="B170" s="31">
        <v>163</v>
      </c>
      <c r="C170" s="51" t="s">
        <v>1665</v>
      </c>
      <c r="D170" s="78" t="s">
        <v>1552</v>
      </c>
      <c r="E170" s="78" t="s">
        <v>250</v>
      </c>
      <c r="F170" s="78" t="s">
        <v>1165</v>
      </c>
      <c r="G170" s="78" t="s">
        <v>742</v>
      </c>
      <c r="H170" s="104" t="s">
        <v>438</v>
      </c>
      <c r="I170" s="299"/>
      <c r="J170" s="126">
        <v>44883</v>
      </c>
      <c r="K170" s="126">
        <v>45247</v>
      </c>
      <c r="L170" s="152" t="s">
        <v>1720</v>
      </c>
      <c r="M170" s="333" t="s">
        <v>181</v>
      </c>
      <c r="N170" s="40" t="s">
        <v>35</v>
      </c>
      <c r="O170" s="69" t="s">
        <v>1109</v>
      </c>
      <c r="P170" s="353" t="s">
        <v>1721</v>
      </c>
      <c r="Q170" s="69" t="s">
        <v>1722</v>
      </c>
      <c r="R170" s="40"/>
      <c r="S170" s="167" t="s">
        <v>34</v>
      </c>
      <c r="T170" s="69" t="s">
        <v>340</v>
      </c>
      <c r="U170" s="384" t="s">
        <v>1706</v>
      </c>
      <c r="V170" s="240"/>
    </row>
    <row r="171" spans="1:22" s="11" customFormat="1" ht="66" hidden="1" customHeight="1">
      <c r="A171" s="29"/>
      <c r="B171" s="31">
        <v>165</v>
      </c>
      <c r="C171" s="51" t="s">
        <v>381</v>
      </c>
      <c r="D171" s="69" t="s">
        <v>1726</v>
      </c>
      <c r="E171" s="78" t="s">
        <v>235</v>
      </c>
      <c r="F171" s="78" t="s">
        <v>1729</v>
      </c>
      <c r="G171" s="69" t="s">
        <v>1148</v>
      </c>
      <c r="H171" s="104" t="s">
        <v>1436</v>
      </c>
      <c r="I171" s="78"/>
      <c r="J171" s="126">
        <v>44910</v>
      </c>
      <c r="K171" s="126">
        <v>45274</v>
      </c>
      <c r="L171" s="152" t="s">
        <v>1730</v>
      </c>
      <c r="M171" s="167" t="s">
        <v>181</v>
      </c>
      <c r="N171" s="40" t="s">
        <v>35</v>
      </c>
      <c r="O171" s="69" t="s">
        <v>1731</v>
      </c>
      <c r="P171" s="69" t="s">
        <v>48</v>
      </c>
      <c r="Q171" s="69" t="s">
        <v>48</v>
      </c>
      <c r="R171" s="69" t="s">
        <v>48</v>
      </c>
      <c r="S171" s="40" t="s">
        <v>34</v>
      </c>
      <c r="T171" s="78" t="s">
        <v>1711</v>
      </c>
      <c r="U171" s="384" t="s">
        <v>1732</v>
      </c>
      <c r="V171" s="40"/>
    </row>
    <row r="172" spans="1:22" s="11" customFormat="1" ht="66" hidden="1" customHeight="1">
      <c r="A172" s="29"/>
      <c r="B172" s="31">
        <v>166</v>
      </c>
      <c r="C172" s="51" t="s">
        <v>418</v>
      </c>
      <c r="D172" s="281" t="s">
        <v>1231</v>
      </c>
      <c r="E172" s="78" t="s">
        <v>155</v>
      </c>
      <c r="F172" s="78" t="s">
        <v>1736</v>
      </c>
      <c r="G172" s="69" t="s">
        <v>773</v>
      </c>
      <c r="H172" s="104" t="s">
        <v>581</v>
      </c>
      <c r="I172" s="78"/>
      <c r="J172" s="126">
        <v>44988</v>
      </c>
      <c r="K172" s="126">
        <v>45353</v>
      </c>
      <c r="L172" s="329" t="s">
        <v>711</v>
      </c>
      <c r="M172" s="167" t="s">
        <v>181</v>
      </c>
      <c r="N172" s="40" t="s">
        <v>1735</v>
      </c>
      <c r="O172" s="69" t="s">
        <v>1737</v>
      </c>
      <c r="P172" s="69" t="s">
        <v>48</v>
      </c>
      <c r="Q172" s="69" t="s">
        <v>48</v>
      </c>
      <c r="R172" s="69" t="s">
        <v>48</v>
      </c>
      <c r="S172" s="40" t="s">
        <v>18</v>
      </c>
      <c r="T172" s="281" t="s">
        <v>1351</v>
      </c>
      <c r="U172" s="386" t="s">
        <v>604</v>
      </c>
      <c r="V172" s="40"/>
    </row>
    <row r="173" spans="1:22" s="11" customFormat="1" ht="63.75" hidden="1" customHeight="1">
      <c r="A173" s="29"/>
      <c r="B173" s="31">
        <v>170</v>
      </c>
      <c r="C173" s="51" t="s">
        <v>1757</v>
      </c>
      <c r="D173" s="69" t="s">
        <v>1742</v>
      </c>
      <c r="E173" s="78" t="s">
        <v>250</v>
      </c>
      <c r="F173" s="78" t="s">
        <v>1743</v>
      </c>
      <c r="G173" s="69" t="s">
        <v>1744</v>
      </c>
      <c r="H173" s="104" t="s">
        <v>21</v>
      </c>
      <c r="I173" s="78"/>
      <c r="J173" s="126">
        <v>45089</v>
      </c>
      <c r="K173" s="126">
        <v>45454</v>
      </c>
      <c r="L173" s="329" t="s">
        <v>1745</v>
      </c>
      <c r="M173" s="167" t="s">
        <v>181</v>
      </c>
      <c r="N173" s="40" t="s">
        <v>35</v>
      </c>
      <c r="O173" s="69" t="s">
        <v>1426</v>
      </c>
      <c r="P173" s="69" t="s">
        <v>48</v>
      </c>
      <c r="Q173" s="69" t="s">
        <v>48</v>
      </c>
      <c r="R173" s="69" t="s">
        <v>48</v>
      </c>
      <c r="S173" s="40" t="s">
        <v>34</v>
      </c>
      <c r="T173" s="353" t="s">
        <v>1711</v>
      </c>
      <c r="U173" s="231" t="s">
        <v>1746</v>
      </c>
      <c r="V173" s="40"/>
    </row>
    <row r="174" spans="1:22" s="11" customFormat="1" ht="66" hidden="1" customHeight="1">
      <c r="A174" s="29"/>
      <c r="B174" s="40">
        <v>181</v>
      </c>
      <c r="C174" s="51" t="s">
        <v>1819</v>
      </c>
      <c r="D174" s="78" t="s">
        <v>146</v>
      </c>
      <c r="E174" s="78" t="s">
        <v>763</v>
      </c>
      <c r="F174" s="69" t="s">
        <v>1824</v>
      </c>
      <c r="G174" s="69" t="s">
        <v>978</v>
      </c>
      <c r="H174" s="104" t="s">
        <v>1666</v>
      </c>
      <c r="I174" s="299"/>
      <c r="J174" s="126">
        <v>45324</v>
      </c>
      <c r="K174" s="126">
        <v>45382</v>
      </c>
      <c r="L174" s="329" t="s">
        <v>1680</v>
      </c>
      <c r="M174" s="167" t="s">
        <v>954</v>
      </c>
      <c r="N174" s="40" t="s">
        <v>985</v>
      </c>
      <c r="O174" s="281" t="s">
        <v>1820</v>
      </c>
      <c r="P174" s="281" t="s">
        <v>1821</v>
      </c>
      <c r="Q174" s="69" t="s">
        <v>1051</v>
      </c>
      <c r="R174" s="40"/>
      <c r="S174" s="167" t="s">
        <v>34</v>
      </c>
      <c r="T174" s="281" t="s">
        <v>1827</v>
      </c>
      <c r="U174" s="386" t="s">
        <v>1822</v>
      </c>
      <c r="V174" s="240"/>
    </row>
    <row r="175" spans="1:22" s="11" customFormat="1" ht="63.75" hidden="1" customHeight="1">
      <c r="A175" s="29"/>
      <c r="B175" s="40">
        <v>182</v>
      </c>
      <c r="C175" s="51" t="s">
        <v>1357</v>
      </c>
      <c r="D175" s="78" t="s">
        <v>1518</v>
      </c>
      <c r="E175" s="78" t="s">
        <v>1422</v>
      </c>
      <c r="F175" s="78" t="s">
        <v>1796</v>
      </c>
      <c r="G175" s="78" t="s">
        <v>1575</v>
      </c>
      <c r="H175" s="104" t="s">
        <v>650</v>
      </c>
      <c r="I175" s="299"/>
      <c r="J175" s="126">
        <v>45336</v>
      </c>
      <c r="K175" s="126">
        <v>45701</v>
      </c>
      <c r="L175" s="152" t="s">
        <v>1786</v>
      </c>
      <c r="M175" s="167" t="s">
        <v>181</v>
      </c>
      <c r="N175" s="40" t="s">
        <v>985</v>
      </c>
      <c r="O175" s="281" t="s">
        <v>1828</v>
      </c>
      <c r="P175" s="69" t="s">
        <v>1771</v>
      </c>
      <c r="Q175" s="69" t="s">
        <v>1829</v>
      </c>
      <c r="R175" s="40"/>
      <c r="S175" s="167" t="s">
        <v>34</v>
      </c>
      <c r="T175" s="69" t="s">
        <v>1394</v>
      </c>
      <c r="U175" s="231" t="s">
        <v>152</v>
      </c>
      <c r="V175" s="40"/>
    </row>
    <row r="176" spans="1:22" s="16" customFormat="1" ht="63" customHeight="1">
      <c r="A176" s="27"/>
      <c r="B176" s="40">
        <v>190</v>
      </c>
      <c r="C176" s="49" t="s">
        <v>1868</v>
      </c>
      <c r="D176" s="67" t="s">
        <v>1930</v>
      </c>
      <c r="E176" s="78" t="s">
        <v>155</v>
      </c>
      <c r="F176" s="78" t="s">
        <v>1906</v>
      </c>
      <c r="G176" s="86" t="s">
        <v>1808</v>
      </c>
      <c r="H176" s="102" t="s">
        <v>142</v>
      </c>
      <c r="I176" s="112"/>
      <c r="J176" s="124">
        <v>45587</v>
      </c>
      <c r="K176" s="124">
        <v>45951</v>
      </c>
      <c r="L176" s="150" t="s">
        <v>1869</v>
      </c>
      <c r="M176" s="165" t="s">
        <v>181</v>
      </c>
      <c r="N176" s="42" t="s">
        <v>35</v>
      </c>
      <c r="O176" s="86" t="s">
        <v>708</v>
      </c>
      <c r="P176" s="67"/>
      <c r="Q176" s="178"/>
      <c r="R176" s="42"/>
      <c r="S176" s="168" t="s">
        <v>308</v>
      </c>
      <c r="T176" s="202" t="s">
        <v>822</v>
      </c>
      <c r="U176" s="227" t="s">
        <v>1923</v>
      </c>
      <c r="V176" s="237"/>
    </row>
    <row r="177" spans="1:22" s="16" customFormat="1" ht="63" customHeight="1">
      <c r="A177" s="27"/>
      <c r="B177" s="40">
        <v>191</v>
      </c>
      <c r="C177" s="49" t="s">
        <v>1871</v>
      </c>
      <c r="D177" s="67" t="s">
        <v>718</v>
      </c>
      <c r="E177" s="78" t="s">
        <v>660</v>
      </c>
      <c r="F177" s="78" t="s">
        <v>949</v>
      </c>
      <c r="G177" s="86" t="s">
        <v>196</v>
      </c>
      <c r="H177" s="102" t="s">
        <v>1462</v>
      </c>
      <c r="I177" s="112"/>
      <c r="J177" s="124">
        <v>45587</v>
      </c>
      <c r="K177" s="124">
        <v>45951</v>
      </c>
      <c r="L177" s="150" t="s">
        <v>1913</v>
      </c>
      <c r="M177" s="165" t="s">
        <v>181</v>
      </c>
      <c r="N177" s="42" t="s">
        <v>35</v>
      </c>
      <c r="O177" s="86" t="s">
        <v>1911</v>
      </c>
      <c r="P177" s="67"/>
      <c r="Q177" s="178"/>
      <c r="R177" s="42"/>
      <c r="S177" s="42" t="s">
        <v>18</v>
      </c>
      <c r="T177" s="202" t="s">
        <v>864</v>
      </c>
      <c r="U177" s="227" t="s">
        <v>1928</v>
      </c>
      <c r="V177" s="237"/>
    </row>
    <row r="178" spans="1:22" s="16" customFormat="1" ht="63" customHeight="1">
      <c r="A178" s="27"/>
      <c r="B178" s="40">
        <v>192</v>
      </c>
      <c r="C178" s="49" t="s">
        <v>1806</v>
      </c>
      <c r="D178" s="67" t="s">
        <v>1874</v>
      </c>
      <c r="E178" s="78" t="s">
        <v>419</v>
      </c>
      <c r="F178" s="78" t="s">
        <v>1872</v>
      </c>
      <c r="G178" s="86" t="s">
        <v>558</v>
      </c>
      <c r="H178" s="102" t="s">
        <v>1181</v>
      </c>
      <c r="I178" s="112"/>
      <c r="J178" s="124">
        <v>45587</v>
      </c>
      <c r="K178" s="124">
        <v>45951</v>
      </c>
      <c r="L178" s="150" t="s">
        <v>17</v>
      </c>
      <c r="M178" s="165" t="s">
        <v>181</v>
      </c>
      <c r="N178" s="42" t="s">
        <v>35</v>
      </c>
      <c r="O178" s="86" t="s">
        <v>1873</v>
      </c>
      <c r="P178" s="67"/>
      <c r="Q178" s="178"/>
      <c r="R178" s="42"/>
      <c r="S178" s="42" t="s">
        <v>18</v>
      </c>
      <c r="T178" s="202" t="s">
        <v>1534</v>
      </c>
      <c r="U178" s="228" t="s">
        <v>1926</v>
      </c>
      <c r="V178" s="237"/>
    </row>
    <row r="179" spans="1:22" s="16" customFormat="1" ht="63" customHeight="1">
      <c r="A179" s="27"/>
      <c r="B179" s="40">
        <v>193</v>
      </c>
      <c r="C179" s="49" t="s">
        <v>1162</v>
      </c>
      <c r="D179" s="67" t="s">
        <v>854</v>
      </c>
      <c r="E179" s="78" t="s">
        <v>244</v>
      </c>
      <c r="F179" s="78" t="s">
        <v>1573</v>
      </c>
      <c r="G179" s="86" t="s">
        <v>1875</v>
      </c>
      <c r="H179" s="102" t="s">
        <v>1031</v>
      </c>
      <c r="I179" s="112"/>
      <c r="J179" s="124">
        <v>45587</v>
      </c>
      <c r="K179" s="124">
        <v>45951</v>
      </c>
      <c r="L179" s="150" t="s">
        <v>697</v>
      </c>
      <c r="M179" s="165" t="s">
        <v>411</v>
      </c>
      <c r="N179" s="42" t="s">
        <v>35</v>
      </c>
      <c r="O179" s="86" t="s">
        <v>1605</v>
      </c>
      <c r="P179" s="67"/>
      <c r="Q179" s="178"/>
      <c r="R179" s="42"/>
      <c r="S179" s="42" t="s">
        <v>34</v>
      </c>
      <c r="T179" s="202" t="s">
        <v>187</v>
      </c>
      <c r="U179" s="227" t="s">
        <v>206</v>
      </c>
      <c r="V179" s="237"/>
    </row>
    <row r="180" spans="1:22" s="16" customFormat="1" ht="63" customHeight="1">
      <c r="A180" s="27"/>
      <c r="B180" s="40">
        <v>195</v>
      </c>
      <c r="C180" s="49" t="s">
        <v>118</v>
      </c>
      <c r="D180" s="67" t="s">
        <v>1881</v>
      </c>
      <c r="E180" s="78" t="s">
        <v>1063</v>
      </c>
      <c r="F180" s="78" t="s">
        <v>1882</v>
      </c>
      <c r="G180" s="86" t="s">
        <v>1883</v>
      </c>
      <c r="H180" s="102" t="s">
        <v>695</v>
      </c>
      <c r="I180" s="112"/>
      <c r="J180" s="124">
        <v>45587</v>
      </c>
      <c r="K180" s="124">
        <v>45951</v>
      </c>
      <c r="L180" s="150" t="s">
        <v>1428</v>
      </c>
      <c r="M180" s="165" t="s">
        <v>181</v>
      </c>
      <c r="N180" s="42" t="s">
        <v>35</v>
      </c>
      <c r="O180" s="86" t="s">
        <v>1922</v>
      </c>
      <c r="P180" s="67" t="s">
        <v>468</v>
      </c>
      <c r="Q180" s="178"/>
      <c r="R180" s="42"/>
      <c r="S180" s="42" t="s">
        <v>18</v>
      </c>
      <c r="T180" s="202" t="s">
        <v>1915</v>
      </c>
      <c r="U180" s="230" t="s">
        <v>486</v>
      </c>
      <c r="V180" s="237"/>
    </row>
    <row r="181" spans="1:22" s="16" customFormat="1" ht="63" customHeight="1">
      <c r="A181" s="27"/>
      <c r="B181" s="40">
        <v>196</v>
      </c>
      <c r="C181" s="49" t="s">
        <v>1884</v>
      </c>
      <c r="D181" s="67" t="s">
        <v>1885</v>
      </c>
      <c r="E181" s="78" t="s">
        <v>252</v>
      </c>
      <c r="F181" s="78" t="s">
        <v>1886</v>
      </c>
      <c r="G181" s="86" t="s">
        <v>1888</v>
      </c>
      <c r="H181" s="102" t="s">
        <v>1889</v>
      </c>
      <c r="I181" s="112"/>
      <c r="J181" s="124">
        <v>45587</v>
      </c>
      <c r="K181" s="124">
        <v>45951</v>
      </c>
      <c r="L181" s="150" t="s">
        <v>832</v>
      </c>
      <c r="M181" s="165" t="s">
        <v>181</v>
      </c>
      <c r="N181" s="42" t="s">
        <v>35</v>
      </c>
      <c r="O181" s="86" t="s">
        <v>1414</v>
      </c>
      <c r="P181" s="67"/>
      <c r="Q181" s="178"/>
      <c r="R181" s="42"/>
      <c r="S181" s="42"/>
      <c r="T181" s="202"/>
      <c r="U181" s="227" t="s">
        <v>1285</v>
      </c>
      <c r="V181" s="237"/>
    </row>
    <row r="182" spans="1:22" s="16" customFormat="1" ht="63" customHeight="1">
      <c r="A182" s="27"/>
      <c r="B182" s="40">
        <v>197</v>
      </c>
      <c r="C182" s="49" t="s">
        <v>1890</v>
      </c>
      <c r="D182" s="67" t="s">
        <v>1931</v>
      </c>
      <c r="E182" s="78" t="s">
        <v>419</v>
      </c>
      <c r="F182" s="78" t="s">
        <v>1892</v>
      </c>
      <c r="G182" s="86" t="s">
        <v>307</v>
      </c>
      <c r="H182" s="102" t="s">
        <v>1293</v>
      </c>
      <c r="I182" s="112"/>
      <c r="J182" s="124">
        <v>45587</v>
      </c>
      <c r="K182" s="124">
        <v>45951</v>
      </c>
      <c r="L182" s="150" t="s">
        <v>1894</v>
      </c>
      <c r="M182" s="165" t="s">
        <v>181</v>
      </c>
      <c r="N182" s="42" t="s">
        <v>35</v>
      </c>
      <c r="O182" s="86" t="s">
        <v>1912</v>
      </c>
      <c r="P182" s="67"/>
      <c r="Q182" s="178"/>
      <c r="R182" s="42"/>
      <c r="S182" s="42" t="s">
        <v>18</v>
      </c>
      <c r="T182" s="202" t="s">
        <v>1895</v>
      </c>
      <c r="U182" s="228" t="s">
        <v>1468</v>
      </c>
      <c r="V182" s="237"/>
    </row>
    <row r="183" spans="1:22" s="16" customFormat="1" ht="63" customHeight="1">
      <c r="A183" s="27"/>
      <c r="B183" s="40">
        <v>198</v>
      </c>
      <c r="C183" s="49" t="s">
        <v>1896</v>
      </c>
      <c r="D183" s="67" t="s">
        <v>614</v>
      </c>
      <c r="E183" s="78" t="s">
        <v>252</v>
      </c>
      <c r="F183" s="78" t="s">
        <v>1014</v>
      </c>
      <c r="G183" s="86" t="s">
        <v>1897</v>
      </c>
      <c r="H183" s="102" t="s">
        <v>1044</v>
      </c>
      <c r="I183" s="112"/>
      <c r="J183" s="124">
        <v>45587</v>
      </c>
      <c r="K183" s="124">
        <v>45951</v>
      </c>
      <c r="L183" s="150" t="s">
        <v>1898</v>
      </c>
      <c r="M183" s="165" t="s">
        <v>181</v>
      </c>
      <c r="N183" s="42" t="s">
        <v>35</v>
      </c>
      <c r="O183" s="86" t="s">
        <v>1224</v>
      </c>
      <c r="P183" s="67" t="s">
        <v>959</v>
      </c>
      <c r="Q183" s="178"/>
      <c r="R183" s="42"/>
      <c r="S183" s="42" t="s">
        <v>18</v>
      </c>
      <c r="T183" s="202" t="s">
        <v>1183</v>
      </c>
      <c r="U183" s="228" t="s">
        <v>73</v>
      </c>
      <c r="V183" s="237"/>
    </row>
    <row r="184" spans="1:22" s="16" customFormat="1" ht="63" customHeight="1">
      <c r="A184" s="27"/>
      <c r="B184" s="40">
        <v>199</v>
      </c>
      <c r="C184" s="49" t="s">
        <v>1764</v>
      </c>
      <c r="D184" s="67" t="s">
        <v>986</v>
      </c>
      <c r="E184" s="78" t="s">
        <v>690</v>
      </c>
      <c r="F184" s="78" t="s">
        <v>1086</v>
      </c>
      <c r="G184" s="86" t="s">
        <v>557</v>
      </c>
      <c r="H184" s="102" t="s">
        <v>1006</v>
      </c>
      <c r="I184" s="112"/>
      <c r="J184" s="124">
        <v>45587</v>
      </c>
      <c r="K184" s="124">
        <v>45951</v>
      </c>
      <c r="L184" s="150" t="s">
        <v>1084</v>
      </c>
      <c r="M184" s="165" t="s">
        <v>181</v>
      </c>
      <c r="N184" s="42" t="s">
        <v>35</v>
      </c>
      <c r="O184" s="86" t="s">
        <v>1914</v>
      </c>
      <c r="P184" s="67" t="s">
        <v>959</v>
      </c>
      <c r="Q184" s="178"/>
      <c r="R184" s="42"/>
      <c r="S184" s="196" t="s">
        <v>1900</v>
      </c>
      <c r="T184" s="202" t="s">
        <v>683</v>
      </c>
      <c r="U184" s="227" t="s">
        <v>139</v>
      </c>
      <c r="V184" s="237"/>
    </row>
    <row r="185" spans="1:22" s="11" customFormat="1" ht="63" customHeight="1">
      <c r="A185" s="29"/>
      <c r="B185" s="40">
        <v>205</v>
      </c>
      <c r="C185" s="51" t="s">
        <v>1942</v>
      </c>
      <c r="D185" s="69" t="s">
        <v>480</v>
      </c>
      <c r="E185" s="78" t="s">
        <v>657</v>
      </c>
      <c r="F185" s="78" t="s">
        <v>1234</v>
      </c>
      <c r="G185" s="69" t="s">
        <v>1947</v>
      </c>
      <c r="H185" s="104" t="s">
        <v>595</v>
      </c>
      <c r="I185" s="78"/>
      <c r="J185" s="126">
        <v>45754</v>
      </c>
      <c r="K185" s="126">
        <v>46118</v>
      </c>
      <c r="L185" s="152" t="s">
        <v>1904</v>
      </c>
      <c r="M185" s="167" t="s">
        <v>1659</v>
      </c>
      <c r="N185" s="40" t="s">
        <v>35</v>
      </c>
      <c r="O185" s="69" t="s">
        <v>1751</v>
      </c>
      <c r="P185" s="69" t="s">
        <v>371</v>
      </c>
      <c r="Q185" s="78" t="s">
        <v>48</v>
      </c>
      <c r="R185" s="78" t="s">
        <v>48</v>
      </c>
      <c r="S185" s="196" t="s">
        <v>1943</v>
      </c>
      <c r="T185" s="78" t="s">
        <v>1569</v>
      </c>
      <c r="U185" s="231" t="s">
        <v>1595</v>
      </c>
      <c r="V185" s="240"/>
    </row>
    <row r="186" spans="1:22" s="11" customFormat="1" ht="63" customHeight="1">
      <c r="A186" s="29"/>
      <c r="B186" s="40">
        <v>206</v>
      </c>
      <c r="C186" s="51" t="s">
        <v>1948</v>
      </c>
      <c r="D186" s="69" t="s">
        <v>968</v>
      </c>
      <c r="E186" s="78" t="s">
        <v>258</v>
      </c>
      <c r="F186" s="78" t="s">
        <v>1441</v>
      </c>
      <c r="G186" s="69" t="s">
        <v>1995</v>
      </c>
      <c r="H186" s="104" t="s">
        <v>603</v>
      </c>
      <c r="I186" s="114" t="s">
        <v>1950</v>
      </c>
      <c r="J186" s="126">
        <v>45957</v>
      </c>
      <c r="K186" s="126">
        <v>46321</v>
      </c>
      <c r="L186" s="152" t="s">
        <v>678</v>
      </c>
      <c r="M186" s="167" t="s">
        <v>181</v>
      </c>
      <c r="N186" s="40" t="s">
        <v>1269</v>
      </c>
      <c r="O186" s="69" t="s">
        <v>111</v>
      </c>
      <c r="P186" s="69" t="s">
        <v>234</v>
      </c>
      <c r="Q186" s="78"/>
      <c r="R186" s="78"/>
      <c r="S186" s="42" t="s">
        <v>18</v>
      </c>
      <c r="T186" s="78" t="s">
        <v>952</v>
      </c>
      <c r="U186" s="231" t="s">
        <v>1996</v>
      </c>
      <c r="V186" s="240"/>
    </row>
    <row r="187" spans="1:22" s="11" customFormat="1" ht="63" customHeight="1">
      <c r="A187" s="29"/>
      <c r="B187" s="40">
        <v>207</v>
      </c>
      <c r="C187" s="51" t="s">
        <v>1952</v>
      </c>
      <c r="D187" s="69" t="s">
        <v>1954</v>
      </c>
      <c r="E187" s="78" t="s">
        <v>367</v>
      </c>
      <c r="F187" s="78" t="s">
        <v>1040</v>
      </c>
      <c r="G187" s="69" t="s">
        <v>1955</v>
      </c>
      <c r="H187" s="104" t="s">
        <v>368</v>
      </c>
      <c r="I187" s="114"/>
      <c r="J187" s="126">
        <v>45818</v>
      </c>
      <c r="K187" s="126">
        <v>46182</v>
      </c>
      <c r="L187" s="152" t="s">
        <v>877</v>
      </c>
      <c r="M187" s="167" t="s">
        <v>181</v>
      </c>
      <c r="N187" s="40" t="s">
        <v>1269</v>
      </c>
      <c r="O187" s="69" t="s">
        <v>1962</v>
      </c>
      <c r="P187" s="69" t="s">
        <v>959</v>
      </c>
      <c r="Q187" s="78"/>
      <c r="R187" s="78"/>
      <c r="S187" s="42" t="s">
        <v>18</v>
      </c>
      <c r="T187" s="78" t="s">
        <v>243</v>
      </c>
      <c r="U187" s="231" t="s">
        <v>1965</v>
      </c>
      <c r="V187" s="240"/>
    </row>
    <row r="188" spans="1:22" s="11" customFormat="1" ht="63" customHeight="1">
      <c r="A188" s="29"/>
      <c r="B188" s="40">
        <v>208</v>
      </c>
      <c r="C188" s="51" t="s">
        <v>1236</v>
      </c>
      <c r="D188" s="69" t="s">
        <v>1954</v>
      </c>
      <c r="E188" s="78" t="s">
        <v>367</v>
      </c>
      <c r="F188" s="78" t="s">
        <v>1040</v>
      </c>
      <c r="G188" s="69" t="s">
        <v>1955</v>
      </c>
      <c r="H188" s="104" t="s">
        <v>368</v>
      </c>
      <c r="I188" s="114"/>
      <c r="J188" s="126">
        <v>45818</v>
      </c>
      <c r="K188" s="126">
        <v>46182</v>
      </c>
      <c r="L188" s="152" t="s">
        <v>58</v>
      </c>
      <c r="M188" s="167" t="s">
        <v>181</v>
      </c>
      <c r="N188" s="40" t="s">
        <v>1956</v>
      </c>
      <c r="O188" s="69" t="s">
        <v>1957</v>
      </c>
      <c r="P188" s="69" t="s">
        <v>959</v>
      </c>
      <c r="Q188" s="78"/>
      <c r="R188" s="78"/>
      <c r="S188" s="42" t="s">
        <v>18</v>
      </c>
      <c r="T188" s="78" t="s">
        <v>1958</v>
      </c>
      <c r="U188" s="232" t="s">
        <v>992</v>
      </c>
      <c r="V188" s="240"/>
    </row>
    <row r="189" spans="1:22" s="11" customFormat="1" ht="63" customHeight="1">
      <c r="A189" s="29"/>
      <c r="B189" s="40">
        <v>209</v>
      </c>
      <c r="C189" s="51" t="s">
        <v>1960</v>
      </c>
      <c r="D189" s="69" t="s">
        <v>1954</v>
      </c>
      <c r="E189" s="78" t="s">
        <v>367</v>
      </c>
      <c r="F189" s="78" t="s">
        <v>1040</v>
      </c>
      <c r="G189" s="69" t="s">
        <v>1955</v>
      </c>
      <c r="H189" s="104" t="s">
        <v>368</v>
      </c>
      <c r="I189" s="114"/>
      <c r="J189" s="126">
        <v>45818</v>
      </c>
      <c r="K189" s="126">
        <v>46182</v>
      </c>
      <c r="L189" s="152" t="s">
        <v>1216</v>
      </c>
      <c r="M189" s="167" t="s">
        <v>181</v>
      </c>
      <c r="N189" s="40" t="s">
        <v>35</v>
      </c>
      <c r="O189" s="69" t="s">
        <v>1957</v>
      </c>
      <c r="P189" s="69" t="s">
        <v>959</v>
      </c>
      <c r="Q189" s="78"/>
      <c r="R189" s="78"/>
      <c r="S189" s="42" t="s">
        <v>18</v>
      </c>
      <c r="T189" s="78" t="s">
        <v>1959</v>
      </c>
      <c r="U189" s="231" t="s">
        <v>1708</v>
      </c>
      <c r="V189" s="240"/>
    </row>
    <row r="190" spans="1:22" s="11" customFormat="1" ht="63" customHeight="1">
      <c r="A190" s="29"/>
      <c r="B190" s="40">
        <v>210</v>
      </c>
      <c r="C190" s="51" t="s">
        <v>1761</v>
      </c>
      <c r="D190" s="69" t="s">
        <v>1954</v>
      </c>
      <c r="E190" s="78" t="s">
        <v>367</v>
      </c>
      <c r="F190" s="78" t="s">
        <v>1040</v>
      </c>
      <c r="G190" s="69" t="s">
        <v>1955</v>
      </c>
      <c r="H190" s="104" t="s">
        <v>368</v>
      </c>
      <c r="I190" s="114"/>
      <c r="J190" s="126">
        <v>45818</v>
      </c>
      <c r="K190" s="126">
        <v>46182</v>
      </c>
      <c r="L190" s="152" t="s">
        <v>1924</v>
      </c>
      <c r="M190" s="167" t="s">
        <v>181</v>
      </c>
      <c r="N190" s="40" t="s">
        <v>35</v>
      </c>
      <c r="O190" s="69" t="s">
        <v>1957</v>
      </c>
      <c r="P190" s="69" t="s">
        <v>959</v>
      </c>
      <c r="Q190" s="78"/>
      <c r="R190" s="78"/>
      <c r="S190" s="42" t="s">
        <v>18</v>
      </c>
      <c r="T190" s="78" t="s">
        <v>1053</v>
      </c>
      <c r="U190" s="232" t="s">
        <v>249</v>
      </c>
      <c r="V190" s="240"/>
    </row>
    <row r="191" spans="1:22" s="11" customFormat="1" ht="63" customHeight="1">
      <c r="A191" s="29"/>
      <c r="B191" s="40">
        <v>211</v>
      </c>
      <c r="C191" s="51" t="s">
        <v>1961</v>
      </c>
      <c r="D191" s="69" t="s">
        <v>1954</v>
      </c>
      <c r="E191" s="78" t="s">
        <v>367</v>
      </c>
      <c r="F191" s="78" t="s">
        <v>1040</v>
      </c>
      <c r="G191" s="69" t="s">
        <v>1955</v>
      </c>
      <c r="H191" s="104" t="s">
        <v>368</v>
      </c>
      <c r="I191" s="114"/>
      <c r="J191" s="126">
        <v>45818</v>
      </c>
      <c r="K191" s="126">
        <v>46182</v>
      </c>
      <c r="L191" s="152" t="s">
        <v>1826</v>
      </c>
      <c r="M191" s="167" t="s">
        <v>181</v>
      </c>
      <c r="N191" s="40" t="s">
        <v>35</v>
      </c>
      <c r="O191" s="69" t="s">
        <v>1957</v>
      </c>
      <c r="P191" s="69" t="s">
        <v>959</v>
      </c>
      <c r="Q191" s="78"/>
      <c r="R191" s="78"/>
      <c r="S191" s="42" t="s">
        <v>34</v>
      </c>
      <c r="T191" s="78" t="s">
        <v>1195</v>
      </c>
      <c r="U191" s="231" t="s">
        <v>1323</v>
      </c>
      <c r="V191" s="240"/>
    </row>
    <row r="192" spans="1:22" s="11" customFormat="1" ht="63" customHeight="1">
      <c r="A192" s="27"/>
      <c r="B192" s="42">
        <v>212</v>
      </c>
      <c r="C192" s="49" t="s">
        <v>1847</v>
      </c>
      <c r="D192" s="67" t="s">
        <v>1164</v>
      </c>
      <c r="E192" s="67" t="s">
        <v>250</v>
      </c>
      <c r="F192" s="67" t="s">
        <v>1165</v>
      </c>
      <c r="G192" s="67" t="s">
        <v>1533</v>
      </c>
      <c r="H192" s="102" t="s">
        <v>438</v>
      </c>
      <c r="I192" s="67"/>
      <c r="J192" s="124">
        <v>45833</v>
      </c>
      <c r="K192" s="124">
        <v>46197</v>
      </c>
      <c r="L192" s="154" t="s">
        <v>1970</v>
      </c>
      <c r="M192" s="168" t="s">
        <v>181</v>
      </c>
      <c r="N192" s="42" t="s">
        <v>35</v>
      </c>
      <c r="O192" s="178" t="s">
        <v>1971</v>
      </c>
      <c r="P192" s="69" t="s">
        <v>959</v>
      </c>
      <c r="Q192" s="67"/>
      <c r="R192" s="67"/>
      <c r="S192" s="42" t="s">
        <v>18</v>
      </c>
      <c r="T192" s="86" t="s">
        <v>1893</v>
      </c>
      <c r="U192" s="228" t="s">
        <v>1975</v>
      </c>
      <c r="V192" s="237"/>
    </row>
    <row r="193" spans="1:22" s="11" customFormat="1" ht="63" customHeight="1">
      <c r="A193" s="27"/>
      <c r="B193" s="42">
        <v>213</v>
      </c>
      <c r="C193" s="49" t="s">
        <v>91</v>
      </c>
      <c r="D193" s="67" t="s">
        <v>1164</v>
      </c>
      <c r="E193" s="67" t="s">
        <v>250</v>
      </c>
      <c r="F193" s="67" t="s">
        <v>1165</v>
      </c>
      <c r="G193" s="67" t="s">
        <v>1533</v>
      </c>
      <c r="H193" s="102" t="s">
        <v>438</v>
      </c>
      <c r="I193" s="67"/>
      <c r="J193" s="124">
        <v>45833</v>
      </c>
      <c r="K193" s="124">
        <v>46197</v>
      </c>
      <c r="L193" s="150" t="s">
        <v>457</v>
      </c>
      <c r="M193" s="168" t="s">
        <v>181</v>
      </c>
      <c r="N193" s="42" t="s">
        <v>35</v>
      </c>
      <c r="O193" s="178" t="s">
        <v>1972</v>
      </c>
      <c r="P193" s="69" t="s">
        <v>959</v>
      </c>
      <c r="Q193" s="67"/>
      <c r="R193" s="67"/>
      <c r="S193" s="42" t="s">
        <v>34</v>
      </c>
      <c r="T193" s="86" t="s">
        <v>1188</v>
      </c>
      <c r="U193" s="228" t="s">
        <v>1974</v>
      </c>
      <c r="V193" s="237"/>
    </row>
    <row r="194" spans="1:22" s="11" customFormat="1" ht="63" customHeight="1">
      <c r="A194" s="27"/>
      <c r="B194" s="42">
        <v>214</v>
      </c>
      <c r="C194" s="49" t="s">
        <v>1967</v>
      </c>
      <c r="D194" s="67" t="s">
        <v>1164</v>
      </c>
      <c r="E194" s="67" t="s">
        <v>250</v>
      </c>
      <c r="F194" s="67" t="s">
        <v>1165</v>
      </c>
      <c r="G194" s="67" t="s">
        <v>1533</v>
      </c>
      <c r="H194" s="102" t="s">
        <v>438</v>
      </c>
      <c r="I194" s="67"/>
      <c r="J194" s="124">
        <v>45833</v>
      </c>
      <c r="K194" s="124">
        <v>46197</v>
      </c>
      <c r="L194" s="150" t="s">
        <v>1688</v>
      </c>
      <c r="M194" s="168" t="s">
        <v>181</v>
      </c>
      <c r="N194" s="42" t="s">
        <v>35</v>
      </c>
      <c r="O194" s="178" t="s">
        <v>970</v>
      </c>
      <c r="P194" s="69" t="s">
        <v>959</v>
      </c>
      <c r="Q194" s="67"/>
      <c r="R194" s="67"/>
      <c r="S194" s="42" t="s">
        <v>34</v>
      </c>
      <c r="T194" s="86" t="s">
        <v>685</v>
      </c>
      <c r="U194" s="228" t="s">
        <v>1973</v>
      </c>
      <c r="V194" s="237"/>
    </row>
    <row r="195" spans="1:22" s="11" customFormat="1" ht="63" customHeight="1">
      <c r="A195" s="27"/>
      <c r="B195" s="42">
        <v>215</v>
      </c>
      <c r="C195" s="49" t="s">
        <v>1968</v>
      </c>
      <c r="D195" s="67" t="s">
        <v>1164</v>
      </c>
      <c r="E195" s="67" t="s">
        <v>250</v>
      </c>
      <c r="F195" s="67" t="s">
        <v>1165</v>
      </c>
      <c r="G195" s="67" t="s">
        <v>1533</v>
      </c>
      <c r="H195" s="102" t="s">
        <v>438</v>
      </c>
      <c r="I195" s="67"/>
      <c r="J195" s="124">
        <v>45833</v>
      </c>
      <c r="K195" s="124">
        <v>46197</v>
      </c>
      <c r="L195" s="150" t="s">
        <v>957</v>
      </c>
      <c r="M195" s="168" t="s">
        <v>181</v>
      </c>
      <c r="N195" s="42" t="s">
        <v>35</v>
      </c>
      <c r="O195" s="178" t="s">
        <v>1272</v>
      </c>
      <c r="P195" s="69" t="s">
        <v>959</v>
      </c>
      <c r="Q195" s="67"/>
      <c r="R195" s="67"/>
      <c r="S195" s="42" t="s">
        <v>34</v>
      </c>
      <c r="T195" s="86" t="s">
        <v>1188</v>
      </c>
      <c r="U195" s="228" t="s">
        <v>1199</v>
      </c>
      <c r="V195" s="237"/>
    </row>
    <row r="196" spans="1:22" s="11" customFormat="1" ht="63" customHeight="1">
      <c r="A196" s="27"/>
      <c r="B196" s="42">
        <v>216</v>
      </c>
      <c r="C196" s="49" t="s">
        <v>1969</v>
      </c>
      <c r="D196" s="67" t="s">
        <v>1164</v>
      </c>
      <c r="E196" s="67" t="s">
        <v>250</v>
      </c>
      <c r="F196" s="67" t="s">
        <v>1165</v>
      </c>
      <c r="G196" s="67" t="s">
        <v>1533</v>
      </c>
      <c r="H196" s="102" t="s">
        <v>438</v>
      </c>
      <c r="I196" s="67"/>
      <c r="J196" s="124">
        <v>45833</v>
      </c>
      <c r="K196" s="124">
        <v>46197</v>
      </c>
      <c r="L196" s="150" t="s">
        <v>1694</v>
      </c>
      <c r="M196" s="168" t="s">
        <v>181</v>
      </c>
      <c r="N196" s="42" t="s">
        <v>35</v>
      </c>
      <c r="O196" s="86" t="s">
        <v>1176</v>
      </c>
      <c r="P196" s="69" t="s">
        <v>959</v>
      </c>
      <c r="Q196" s="67"/>
      <c r="R196" s="67"/>
      <c r="S196" s="42" t="s">
        <v>34</v>
      </c>
      <c r="T196" s="86" t="s">
        <v>1686</v>
      </c>
      <c r="U196" s="228" t="s">
        <v>1696</v>
      </c>
      <c r="V196" s="237"/>
    </row>
    <row r="197" spans="1:22" s="16" customFormat="1" ht="63" customHeight="1">
      <c r="A197" s="27"/>
      <c r="B197" s="40">
        <v>218</v>
      </c>
      <c r="C197" s="49" t="s">
        <v>332</v>
      </c>
      <c r="D197" s="67" t="s">
        <v>1983</v>
      </c>
      <c r="E197" s="78" t="s">
        <v>1978</v>
      </c>
      <c r="F197" s="78" t="s">
        <v>1937</v>
      </c>
      <c r="G197" s="86" t="s">
        <v>1264</v>
      </c>
      <c r="H197" s="102" t="s">
        <v>1163</v>
      </c>
      <c r="I197" s="112" t="s">
        <v>1695</v>
      </c>
      <c r="J197" s="124">
        <v>45841</v>
      </c>
      <c r="K197" s="124">
        <v>46205</v>
      </c>
      <c r="L197" s="156" t="s">
        <v>305</v>
      </c>
      <c r="M197" s="165" t="s">
        <v>1985</v>
      </c>
      <c r="N197" s="42" t="s">
        <v>1977</v>
      </c>
      <c r="O197" s="178" t="s">
        <v>1986</v>
      </c>
      <c r="P197" s="187" t="s">
        <v>1984</v>
      </c>
      <c r="Q197" s="178" t="s">
        <v>592</v>
      </c>
      <c r="R197" s="191"/>
      <c r="S197" s="42" t="s">
        <v>34</v>
      </c>
      <c r="T197" s="202" t="s">
        <v>290</v>
      </c>
      <c r="U197" s="228" t="s">
        <v>585</v>
      </c>
      <c r="V197" s="237"/>
    </row>
    <row r="198" spans="1:22" s="16" customFormat="1" ht="63" customHeight="1">
      <c r="A198" s="27"/>
      <c r="B198" s="40">
        <v>219</v>
      </c>
      <c r="C198" s="49" t="s">
        <v>1982</v>
      </c>
      <c r="D198" s="67" t="s">
        <v>1726</v>
      </c>
      <c r="E198" s="78" t="s">
        <v>235</v>
      </c>
      <c r="F198" s="78" t="s">
        <v>1987</v>
      </c>
      <c r="G198" s="86" t="s">
        <v>1148</v>
      </c>
      <c r="H198" s="102" t="s">
        <v>1436</v>
      </c>
      <c r="I198" s="112"/>
      <c r="J198" s="124">
        <v>45841</v>
      </c>
      <c r="K198" s="124">
        <v>46205</v>
      </c>
      <c r="L198" s="156" t="s">
        <v>1988</v>
      </c>
      <c r="M198" s="168" t="s">
        <v>181</v>
      </c>
      <c r="N198" s="42" t="s">
        <v>35</v>
      </c>
      <c r="O198" s="86" t="s">
        <v>1870</v>
      </c>
      <c r="P198" s="187" t="s">
        <v>579</v>
      </c>
      <c r="Q198" s="178" t="s">
        <v>579</v>
      </c>
      <c r="R198" s="191" t="s">
        <v>579</v>
      </c>
      <c r="S198" s="42" t="s">
        <v>34</v>
      </c>
      <c r="T198" s="202" t="s">
        <v>526</v>
      </c>
      <c r="U198" s="228" t="s">
        <v>1647</v>
      </c>
      <c r="V198" s="237"/>
    </row>
    <row r="199" spans="1:22" s="16" customFormat="1" ht="63" customHeight="1">
      <c r="A199" s="27"/>
      <c r="B199" s="40">
        <v>220</v>
      </c>
      <c r="C199" s="49" t="s">
        <v>1989</v>
      </c>
      <c r="D199" s="67" t="s">
        <v>1907</v>
      </c>
      <c r="E199" s="78" t="s">
        <v>252</v>
      </c>
      <c r="F199" s="78" t="s">
        <v>1908</v>
      </c>
      <c r="G199" s="86" t="s">
        <v>420</v>
      </c>
      <c r="H199" s="102" t="s">
        <v>674</v>
      </c>
      <c r="I199" s="112"/>
      <c r="J199" s="124">
        <v>45861</v>
      </c>
      <c r="K199" s="124">
        <v>46225</v>
      </c>
      <c r="L199" s="150" t="s">
        <v>1938</v>
      </c>
      <c r="M199" s="165" t="s">
        <v>181</v>
      </c>
      <c r="N199" s="42" t="s">
        <v>35</v>
      </c>
      <c r="O199" s="86" t="s">
        <v>916</v>
      </c>
      <c r="P199" s="67" t="s">
        <v>579</v>
      </c>
      <c r="Q199" s="178" t="s">
        <v>579</v>
      </c>
      <c r="R199" s="42" t="s">
        <v>579</v>
      </c>
      <c r="S199" s="42" t="s">
        <v>34</v>
      </c>
      <c r="T199" s="206" t="s">
        <v>1598</v>
      </c>
      <c r="U199" s="228" t="s">
        <v>816</v>
      </c>
      <c r="V199" s="237"/>
    </row>
    <row r="200" spans="1:22" s="16" customFormat="1" ht="63" customHeight="1">
      <c r="A200" s="27"/>
      <c r="B200" s="40">
        <v>223</v>
      </c>
      <c r="C200" s="49" t="s">
        <v>121</v>
      </c>
      <c r="D200" s="67" t="s">
        <v>696</v>
      </c>
      <c r="E200" s="78" t="s">
        <v>252</v>
      </c>
      <c r="F200" s="78" t="s">
        <v>1997</v>
      </c>
      <c r="G200" s="86" t="s">
        <v>1862</v>
      </c>
      <c r="H200" s="102" t="s">
        <v>1524</v>
      </c>
      <c r="I200" s="112"/>
      <c r="J200" s="124">
        <v>46050</v>
      </c>
      <c r="K200" s="124">
        <v>46414</v>
      </c>
      <c r="L200" s="150" t="s">
        <v>1095</v>
      </c>
      <c r="M200" s="165" t="s">
        <v>181</v>
      </c>
      <c r="N200" s="42" t="s">
        <v>1755</v>
      </c>
      <c r="O200" s="86" t="s">
        <v>1999</v>
      </c>
      <c r="P200" s="67" t="s">
        <v>579</v>
      </c>
      <c r="Q200" s="178" t="s">
        <v>579</v>
      </c>
      <c r="R200" s="42" t="s">
        <v>579</v>
      </c>
      <c r="S200" s="42" t="s">
        <v>18</v>
      </c>
      <c r="T200" s="206" t="s">
        <v>1301</v>
      </c>
      <c r="U200" s="228" t="s">
        <v>2000</v>
      </c>
      <c r="V200" s="237"/>
    </row>
    <row r="201" spans="1:22" s="16" customFormat="1" ht="63.75" customHeight="1">
      <c r="A201" s="27"/>
      <c r="B201" s="40">
        <v>224</v>
      </c>
      <c r="C201" s="49" t="s">
        <v>1616</v>
      </c>
      <c r="D201" s="67" t="s">
        <v>1219</v>
      </c>
      <c r="E201" s="78" t="s">
        <v>258</v>
      </c>
      <c r="F201" s="78" t="s">
        <v>494</v>
      </c>
      <c r="G201" s="86" t="s">
        <v>2007</v>
      </c>
      <c r="H201" s="102" t="s">
        <v>1065</v>
      </c>
      <c r="I201" s="112"/>
      <c r="J201" s="124">
        <v>46085</v>
      </c>
      <c r="K201" s="124">
        <v>46449</v>
      </c>
      <c r="L201" s="150" t="s">
        <v>1146</v>
      </c>
      <c r="M201" s="165" t="s">
        <v>181</v>
      </c>
      <c r="N201" s="42" t="s">
        <v>35</v>
      </c>
      <c r="O201" s="86" t="s">
        <v>699</v>
      </c>
      <c r="P201" s="67" t="s">
        <v>48</v>
      </c>
      <c r="Q201" s="178" t="s">
        <v>48</v>
      </c>
      <c r="R201" s="42" t="s">
        <v>48</v>
      </c>
      <c r="S201" s="192" t="s">
        <v>628</v>
      </c>
      <c r="T201" s="206" t="s">
        <v>2006</v>
      </c>
      <c r="U201" s="228" t="s">
        <v>2011</v>
      </c>
      <c r="V201" s="237"/>
    </row>
    <row r="202" spans="1:22" s="16" customFormat="1" ht="63.75" customHeight="1">
      <c r="A202" s="27"/>
      <c r="B202" s="40">
        <v>225</v>
      </c>
      <c r="C202" s="49" t="s">
        <v>2005</v>
      </c>
      <c r="D202" s="71" t="s">
        <v>2008</v>
      </c>
      <c r="E202" s="78" t="s">
        <v>252</v>
      </c>
      <c r="F202" s="78" t="s">
        <v>2009</v>
      </c>
      <c r="G202" s="86" t="s">
        <v>31</v>
      </c>
      <c r="H202" s="105" t="s">
        <v>1590</v>
      </c>
      <c r="I202" s="112"/>
      <c r="J202" s="124">
        <v>46086</v>
      </c>
      <c r="K202" s="124">
        <v>46450</v>
      </c>
      <c r="L202" s="150" t="s">
        <v>2010</v>
      </c>
      <c r="M202" s="165" t="s">
        <v>181</v>
      </c>
      <c r="N202" s="42" t="s">
        <v>35</v>
      </c>
      <c r="O202" s="86" t="s">
        <v>1778</v>
      </c>
      <c r="P202" s="67" t="s">
        <v>48</v>
      </c>
      <c r="Q202" s="178" t="s">
        <v>48</v>
      </c>
      <c r="R202" s="42" t="s">
        <v>48</v>
      </c>
      <c r="S202" s="42" t="s">
        <v>18</v>
      </c>
      <c r="T202" s="206" t="s">
        <v>1753</v>
      </c>
      <c r="U202" s="228" t="s">
        <v>554</v>
      </c>
      <c r="V202" s="237"/>
    </row>
    <row r="203" spans="1:22" ht="63.75" customHeight="1"/>
    <row r="204" spans="1:22" ht="63.75" customHeight="1">
      <c r="I204" s="1" t="s">
        <v>1557</v>
      </c>
    </row>
    <row r="205" spans="1:22" ht="63.75" customHeight="1">
      <c r="I205" s="1" t="s">
        <v>1944</v>
      </c>
    </row>
    <row r="206" spans="1:22" ht="63.75" customHeight="1"/>
    <row r="207" spans="1:22" ht="63.75" customHeight="1"/>
  </sheetData>
  <mergeCells count="14">
    <mergeCell ref="D3:I3"/>
    <mergeCell ref="P3:R3"/>
    <mergeCell ref="S3:T3"/>
    <mergeCell ref="A3:A4"/>
    <mergeCell ref="B3:B4"/>
    <mergeCell ref="C3:C4"/>
    <mergeCell ref="J3:J4"/>
    <mergeCell ref="K3:K4"/>
    <mergeCell ref="L3:L4"/>
    <mergeCell ref="M3:M4"/>
    <mergeCell ref="N3:N4"/>
    <mergeCell ref="O3:O4"/>
    <mergeCell ref="U3:U4"/>
    <mergeCell ref="V3:V4"/>
  </mergeCells>
  <phoneticPr fontId="3"/>
  <conditionalFormatting sqref="V5:V31 V52:V54 V110:V170">
    <cfRule type="expression" dxfId="70" priority="111">
      <formula>$K$5-$K$1&lt;0</formula>
    </cfRule>
  </conditionalFormatting>
  <conditionalFormatting sqref="V32:V51">
    <cfRule type="expression" dxfId="69" priority="110">
      <formula>#REF!-#REF!&lt;0</formula>
    </cfRule>
  </conditionalFormatting>
  <conditionalFormatting sqref="V55">
    <cfRule type="expression" dxfId="68" priority="109">
      <formula>$K$5-$K$1&lt;0</formula>
    </cfRule>
  </conditionalFormatting>
  <conditionalFormatting sqref="V58">
    <cfRule type="expression" dxfId="67" priority="108">
      <formula>$K$5-$K$1&lt;0</formula>
    </cfRule>
  </conditionalFormatting>
  <conditionalFormatting sqref="V72">
    <cfRule type="expression" dxfId="66" priority="107">
      <formula>$K$5-$K$1&lt;0</formula>
    </cfRule>
  </conditionalFormatting>
  <conditionalFormatting sqref="V56">
    <cfRule type="expression" dxfId="65" priority="106">
      <formula>$K$5-$K$1&lt;0</formula>
    </cfRule>
  </conditionalFormatting>
  <conditionalFormatting sqref="V59">
    <cfRule type="expression" dxfId="64" priority="105">
      <formula>$K$5-$K$1&lt;0</formula>
    </cfRule>
  </conditionalFormatting>
  <conditionalFormatting sqref="V57">
    <cfRule type="expression" dxfId="63" priority="104">
      <formula>$K$5-$K$1&lt;0</formula>
    </cfRule>
  </conditionalFormatting>
  <conditionalFormatting sqref="V71">
    <cfRule type="expression" dxfId="62" priority="103">
      <formula>$K$5-$K$1&lt;0</formula>
    </cfRule>
  </conditionalFormatting>
  <conditionalFormatting sqref="V65">
    <cfRule type="expression" dxfId="61" priority="102">
      <formula>$K$5-$K$1&lt;0</formula>
    </cfRule>
  </conditionalFormatting>
  <conditionalFormatting sqref="V63">
    <cfRule type="expression" dxfId="60" priority="100">
      <formula>$K$5-$K$1&lt;0</formula>
    </cfRule>
  </conditionalFormatting>
  <conditionalFormatting sqref="V64">
    <cfRule type="expression" dxfId="59" priority="101">
      <formula>$K$5-$K$1&lt;0</formula>
    </cfRule>
  </conditionalFormatting>
  <conditionalFormatting sqref="V62">
    <cfRule type="expression" dxfId="58" priority="99">
      <formula>$K$5-$K$1&lt;0</formula>
    </cfRule>
  </conditionalFormatting>
  <conditionalFormatting sqref="V60">
    <cfRule type="expression" dxfId="57" priority="98">
      <formula>$K$5-$K$1&lt;0</formula>
    </cfRule>
  </conditionalFormatting>
  <conditionalFormatting sqref="V68">
    <cfRule type="expression" dxfId="56" priority="95">
      <formula>$K$5-$K$1&lt;0</formula>
    </cfRule>
  </conditionalFormatting>
  <conditionalFormatting sqref="V67">
    <cfRule type="expression" dxfId="55" priority="94">
      <formula>$K$5-$K$1&lt;0</formula>
    </cfRule>
  </conditionalFormatting>
  <conditionalFormatting sqref="V66">
    <cfRule type="expression" dxfId="54" priority="93">
      <formula>$K$5-$K$1&lt;0</formula>
    </cfRule>
  </conditionalFormatting>
  <conditionalFormatting sqref="V70">
    <cfRule type="expression" dxfId="53" priority="97">
      <formula>$K$5-$K$1&lt;0</formula>
    </cfRule>
  </conditionalFormatting>
  <conditionalFormatting sqref="V69">
    <cfRule type="expression" dxfId="52" priority="96">
      <formula>$K$5-$K$1&lt;0</formula>
    </cfRule>
  </conditionalFormatting>
  <conditionalFormatting sqref="V61">
    <cfRule type="expression" dxfId="51" priority="92">
      <formula>$K$5-$K$1&lt;0</formula>
    </cfRule>
  </conditionalFormatting>
  <conditionalFormatting sqref="V78">
    <cfRule type="expression" dxfId="50" priority="91">
      <formula>$K$5-$K$1&lt;0</formula>
    </cfRule>
  </conditionalFormatting>
  <conditionalFormatting sqref="V76">
    <cfRule type="expression" dxfId="49" priority="90">
      <formula>$K$5-$K$1&lt;0</formula>
    </cfRule>
  </conditionalFormatting>
  <conditionalFormatting sqref="V73">
    <cfRule type="expression" dxfId="48" priority="87">
      <formula>$K$5-$K$1&lt;0</formula>
    </cfRule>
  </conditionalFormatting>
  <conditionalFormatting sqref="V75">
    <cfRule type="expression" dxfId="47" priority="89">
      <formula>$K$5-$K$1&lt;0</formula>
    </cfRule>
  </conditionalFormatting>
  <conditionalFormatting sqref="V74">
    <cfRule type="expression" dxfId="46" priority="88">
      <formula>$K$5-$K$1&lt;0</formula>
    </cfRule>
  </conditionalFormatting>
  <conditionalFormatting sqref="V77">
    <cfRule type="expression" dxfId="45" priority="83">
      <formula>$K$5-$K$1&lt;0</formula>
    </cfRule>
  </conditionalFormatting>
  <conditionalFormatting sqref="V81">
    <cfRule type="expression" dxfId="44" priority="86">
      <formula>$K$5-$K$1&lt;0</formula>
    </cfRule>
  </conditionalFormatting>
  <conditionalFormatting sqref="V87">
    <cfRule type="expression" dxfId="43" priority="73">
      <formula>$K$5-$K$1&lt;0</formula>
    </cfRule>
  </conditionalFormatting>
  <conditionalFormatting sqref="V80">
    <cfRule type="expression" dxfId="42" priority="85">
      <formula>$K$5-$K$1&lt;0</formula>
    </cfRule>
  </conditionalFormatting>
  <conditionalFormatting sqref="V79">
    <cfRule type="expression" dxfId="41" priority="84">
      <formula>$K$5-$K$1&lt;0</formula>
    </cfRule>
  </conditionalFormatting>
  <conditionalFormatting sqref="V86">
    <cfRule type="expression" dxfId="40" priority="82">
      <formula>$K$5-$K$1&lt;0</formula>
    </cfRule>
  </conditionalFormatting>
  <conditionalFormatting sqref="V85">
    <cfRule type="expression" dxfId="39" priority="81">
      <formula>$K$5-$K$1&lt;0</formula>
    </cfRule>
  </conditionalFormatting>
  <conditionalFormatting sqref="V82">
    <cfRule type="expression" dxfId="38" priority="78">
      <formula>$K$5-$K$1&lt;0</formula>
    </cfRule>
  </conditionalFormatting>
  <conditionalFormatting sqref="V84">
    <cfRule type="expression" dxfId="37" priority="80">
      <formula>$K$5-$K$1&lt;0</formula>
    </cfRule>
  </conditionalFormatting>
  <conditionalFormatting sqref="V83">
    <cfRule type="expression" dxfId="36" priority="79">
      <formula>$K$5-$K$1&lt;0</formula>
    </cfRule>
  </conditionalFormatting>
  <conditionalFormatting sqref="V92">
    <cfRule type="expression" dxfId="35" priority="70">
      <formula>$K$5-$K$1&lt;0</formula>
    </cfRule>
  </conditionalFormatting>
  <conditionalFormatting sqref="V91">
    <cfRule type="expression" dxfId="34" priority="77">
      <formula>$K$5-$K$1&lt;0</formula>
    </cfRule>
  </conditionalFormatting>
  <conditionalFormatting sqref="V90">
    <cfRule type="expression" dxfId="33" priority="76">
      <formula>$K$5-$K$1&lt;0</formula>
    </cfRule>
  </conditionalFormatting>
  <conditionalFormatting sqref="V89">
    <cfRule type="expression" dxfId="32" priority="75">
      <formula>$K$5-$K$1&lt;0</formula>
    </cfRule>
  </conditionalFormatting>
  <conditionalFormatting sqref="V88">
    <cfRule type="expression" dxfId="31" priority="74">
      <formula>$K$5-$K$1&lt;0</formula>
    </cfRule>
  </conditionalFormatting>
  <conditionalFormatting sqref="V109">
    <cfRule type="expression" dxfId="30" priority="72">
      <formula>$K$5-$K$1&lt;0</formula>
    </cfRule>
  </conditionalFormatting>
  <conditionalFormatting sqref="V93">
    <cfRule type="expression" dxfId="29" priority="71">
      <formula>$K$5-$K$1&lt;0</formula>
    </cfRule>
  </conditionalFormatting>
  <conditionalFormatting sqref="V97">
    <cfRule type="expression" dxfId="28" priority="65">
      <formula>$K$5-$K$1&lt;0</formula>
    </cfRule>
  </conditionalFormatting>
  <conditionalFormatting sqref="V96">
    <cfRule type="expression" dxfId="27" priority="69">
      <formula>$K$5-$K$1&lt;0</formula>
    </cfRule>
  </conditionalFormatting>
  <conditionalFormatting sqref="V95">
    <cfRule type="expression" dxfId="26" priority="68">
      <formula>$K$5-$K$1&lt;0</formula>
    </cfRule>
  </conditionalFormatting>
  <conditionalFormatting sqref="V94">
    <cfRule type="expression" dxfId="25" priority="67">
      <formula>$K$5-$K$1&lt;0</formula>
    </cfRule>
  </conditionalFormatting>
  <conditionalFormatting sqref="V98:V108">
    <cfRule type="expression" dxfId="24" priority="66">
      <formula>$K$5-$K$1&lt;0</formula>
    </cfRule>
  </conditionalFormatting>
  <conditionalFormatting sqref="V176">
    <cfRule type="expression" dxfId="23" priority="43">
      <formula>$K$5-$K$1&lt;0</formula>
    </cfRule>
  </conditionalFormatting>
  <conditionalFormatting sqref="V177">
    <cfRule type="expression" dxfId="22" priority="42">
      <formula>$K$5-$K$1&lt;0</formula>
    </cfRule>
  </conditionalFormatting>
  <conditionalFormatting sqref="V178">
    <cfRule type="expression" dxfId="21" priority="41">
      <formula>$K$5-$K$1&lt;0</formula>
    </cfRule>
  </conditionalFormatting>
  <conditionalFormatting sqref="V179">
    <cfRule type="expression" dxfId="20" priority="40">
      <formula>$K$5-$K$1&lt;0</formula>
    </cfRule>
  </conditionalFormatting>
  <conditionalFormatting sqref="V180">
    <cfRule type="expression" dxfId="19" priority="38">
      <formula>$K$5-$K$1&lt;0</formula>
    </cfRule>
  </conditionalFormatting>
  <conditionalFormatting sqref="V181">
    <cfRule type="expression" dxfId="18" priority="37">
      <formula>$K$5-$K$1&lt;0</formula>
    </cfRule>
  </conditionalFormatting>
  <conditionalFormatting sqref="V182">
    <cfRule type="expression" dxfId="17" priority="36">
      <formula>$K$5-$K$1&lt;0</formula>
    </cfRule>
  </conditionalFormatting>
  <conditionalFormatting sqref="V183">
    <cfRule type="expression" dxfId="16" priority="35">
      <formula>$K$5-$K$1&lt;0</formula>
    </cfRule>
  </conditionalFormatting>
  <conditionalFormatting sqref="V184">
    <cfRule type="expression" dxfId="15" priority="34">
      <formula>$K$5-$K$1&lt;0</formula>
    </cfRule>
  </conditionalFormatting>
  <conditionalFormatting sqref="V185">
    <cfRule type="expression" dxfId="14" priority="28">
      <formula>$K$5-$K$1&lt;0</formula>
    </cfRule>
  </conditionalFormatting>
  <conditionalFormatting sqref="V186">
    <cfRule type="expression" dxfId="13" priority="27">
      <formula>$K$5-$K$1&lt;0</formula>
    </cfRule>
  </conditionalFormatting>
  <conditionalFormatting sqref="V187">
    <cfRule type="expression" dxfId="12" priority="16">
      <formula>$K$5-$K$1&lt;0</formula>
    </cfRule>
  </conditionalFormatting>
  <conditionalFormatting sqref="V188">
    <cfRule type="expression" dxfId="11" priority="15">
      <formula>$K$5-$K$1&lt;0</formula>
    </cfRule>
  </conditionalFormatting>
  <conditionalFormatting sqref="V189">
    <cfRule type="expression" dxfId="10" priority="14">
      <formula>$K$5-$K$1&lt;0</formula>
    </cfRule>
  </conditionalFormatting>
  <conditionalFormatting sqref="V190">
    <cfRule type="expression" dxfId="9" priority="13">
      <formula>$K$5-$K$1&lt;0</formula>
    </cfRule>
  </conditionalFormatting>
  <conditionalFormatting sqref="V191">
    <cfRule type="expression" dxfId="8" priority="12">
      <formula>$K$5-$K$1&lt;0</formula>
    </cfRule>
  </conditionalFormatting>
  <conditionalFormatting sqref="V192:V196">
    <cfRule type="expression" dxfId="7" priority="10">
      <formula>$K$5-$K$1&lt;0</formula>
    </cfRule>
  </conditionalFormatting>
  <conditionalFormatting sqref="V197">
    <cfRule type="expression" dxfId="6" priority="7">
      <formula>$K$5-$K$1&lt;0</formula>
    </cfRule>
  </conditionalFormatting>
  <conditionalFormatting sqref="V198">
    <cfRule type="expression" dxfId="5" priority="6">
      <formula>$K$5-$K$1&lt;0</formula>
    </cfRule>
  </conditionalFormatting>
  <conditionalFormatting sqref="V199">
    <cfRule type="expression" dxfId="4" priority="5">
      <formula>$K$5-$K$1&lt;0</formula>
    </cfRule>
  </conditionalFormatting>
  <conditionalFormatting sqref="V200">
    <cfRule type="expression" dxfId="2" priority="3">
      <formula>$K$5-$K$1&lt;0</formula>
    </cfRule>
  </conditionalFormatting>
  <dataValidations count="1">
    <dataValidation type="list" allowBlank="1" showDropDown="0" showInputMessage="1" showErrorMessage="1" sqref="S107:S175 S177:S183 S79:S105 S76:S77 S71:S74 S68:S69 S66 S5:S64 S186:S202">
      <formula1>$AA$1:$AF$1</formula1>
    </dataValidation>
  </dataValidations>
  <hyperlinks>
    <hyperlink ref="I131" r:id="rId1"/>
    <hyperlink ref="I132" r:id="rId2"/>
    <hyperlink ref="I134" r:id="rId3"/>
    <hyperlink ref="I160" r:id="rId4"/>
    <hyperlink ref="I161" r:id="rId5"/>
    <hyperlink ref="I163" r:id="rId6"/>
    <hyperlink ref="I186" r:id="rId7"/>
  </hyperlinks>
  <pageMargins left="0.51181102362204722" right="0.11811023622047245" top="0.70866141732283472" bottom="0.35433070866141736" header="0.31496062992125984" footer="0.31496062992125984"/>
  <pageSetup paperSize="8" scale="47" fitToWidth="1" fitToHeight="1" orientation="landscape" usePrinterDefaults="1" r:id="rId8"/>
  <rowBreaks count="3" manualBreakCount="3">
    <brk id="31" min="1" max="20" man="1"/>
    <brk id="53" min="1" max="20" man="1"/>
    <brk id="107" min="1" max="2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14198FBC-4B29-4A28-B258-060149BDDC6D}">
            <xm:f>'求人管理簿（H29～R7） '!$K$5-'求人管理簿（H29～R7） '!$K$1&lt;0</xm:f>
            <x14:dxf>
              <fill>
                <patternFill patternType="solid">
                  <bgColor rgb="FFFF0000"/>
                </patternFill>
              </fill>
            </x14:dxf>
          </x14:cfRule>
          <xm:sqref>V174</xm:sqref>
        </x14:conditionalFormatting>
        <x14:conditionalFormatting xmlns:xm="http://schemas.microsoft.com/office/excel/2006/main">
          <x14:cfRule type="expression" priority="2" id="{85029030-67EB-4488-A92E-DD474C327AB8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V201</xm:sqref>
        </x14:conditionalFormatting>
        <x14:conditionalFormatting xmlns:xm="http://schemas.microsoft.com/office/excel/2006/main">
          <x14:cfRule type="expression" priority="1" id="{797E6583-2190-4D6D-86A2-2D3E1EB9A66F}">
            <xm:f>'求人管理簿  (R7)'!$K$5-'求人管理簿  (R7)'!$K$1&lt;0</xm:f>
            <x14:dxf>
              <fill>
                <patternFill patternType="solid">
                  <bgColor rgb="FFFF0000"/>
                </patternFill>
              </fill>
            </x14:dxf>
          </x14:cfRule>
          <xm:sqref>V202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236"/>
  <sheetViews>
    <sheetView view="pageBreakPreview" zoomScale="98" zoomScaleNormal="70" zoomScaleSheetLayoutView="98" workbookViewId="0">
      <pane xSplit="3" ySplit="4" topLeftCell="D230" activePane="bottomRight" state="frozen"/>
      <selection pane="topRight"/>
      <selection pane="bottomLeft"/>
      <selection pane="bottomRight" activeCell="M4" sqref="M4"/>
    </sheetView>
  </sheetViews>
  <sheetFormatPr defaultRowHeight="13.5"/>
  <cols>
    <col min="1" max="1" width="6.25" customWidth="1"/>
    <col min="3" max="4" width="9" style="390" customWidth="1"/>
    <col min="5" max="5" width="9" style="391" customWidth="1"/>
    <col min="6" max="8" width="9" style="390" customWidth="1"/>
    <col min="9" max="10" width="9" style="345" customWidth="1"/>
    <col min="11" max="11" width="9" style="392" customWidth="1"/>
    <col min="12" max="12" width="9" style="391" customWidth="1"/>
    <col min="13" max="13" width="9" style="393" customWidth="1"/>
    <col min="14" max="14" width="9" style="390" customWidth="1"/>
    <col min="15" max="15" width="9" style="393" customWidth="1"/>
    <col min="16" max="16" width="9" style="390" customWidth="1"/>
    <col min="17" max="17" width="9" style="393" customWidth="1"/>
    <col min="18" max="19" width="9" style="394" customWidth="1"/>
    <col min="20" max="21" width="9" style="390" customWidth="1"/>
    <col min="22" max="22" width="9" style="393" customWidth="1"/>
    <col min="23" max="25" width="9" style="390" customWidth="1"/>
  </cols>
  <sheetData>
    <row r="1" spans="1:25" ht="18.75">
      <c r="B1" s="405" t="s">
        <v>893</v>
      </c>
      <c r="E1" s="419" t="s">
        <v>1451</v>
      </c>
      <c r="F1" s="431"/>
      <c r="G1" s="439" t="s">
        <v>1248</v>
      </c>
    </row>
    <row r="2" spans="1:25" ht="15"/>
    <row r="3" spans="1:25">
      <c r="A3" s="395" t="s">
        <v>1651</v>
      </c>
      <c r="B3" s="406" t="s">
        <v>53</v>
      </c>
      <c r="C3" s="409" t="s">
        <v>1249</v>
      </c>
      <c r="D3" s="418"/>
      <c r="E3" s="418"/>
      <c r="F3" s="418"/>
      <c r="G3" s="418"/>
      <c r="H3" s="418"/>
      <c r="I3" s="418"/>
      <c r="J3" s="450"/>
      <c r="K3" s="451" t="s">
        <v>692</v>
      </c>
      <c r="L3" s="443" t="s">
        <v>440</v>
      </c>
      <c r="M3" s="409" t="s">
        <v>513</v>
      </c>
      <c r="N3" s="418"/>
      <c r="O3" s="418"/>
      <c r="P3" s="418"/>
      <c r="Q3" s="450"/>
      <c r="R3" s="501" t="s">
        <v>1252</v>
      </c>
      <c r="S3" s="501" t="s">
        <v>67</v>
      </c>
      <c r="T3" s="440" t="s">
        <v>1104</v>
      </c>
      <c r="U3" s="440"/>
      <c r="V3" s="440"/>
      <c r="W3" s="440"/>
      <c r="X3" s="440"/>
      <c r="Y3" s="515" t="s">
        <v>98</v>
      </c>
    </row>
    <row r="4" spans="1:25" s="29" customFormat="1" ht="40.5">
      <c r="A4" s="396"/>
      <c r="B4" s="355"/>
      <c r="C4" s="410" t="s">
        <v>1253</v>
      </c>
      <c r="D4" s="410" t="s">
        <v>140</v>
      </c>
      <c r="E4" s="420" t="s">
        <v>119</v>
      </c>
      <c r="F4" s="410" t="s">
        <v>640</v>
      </c>
      <c r="G4" s="410" t="s">
        <v>609</v>
      </c>
      <c r="H4" s="410" t="s">
        <v>829</v>
      </c>
      <c r="I4" s="420" t="s">
        <v>1052</v>
      </c>
      <c r="J4" s="420" t="s">
        <v>166</v>
      </c>
      <c r="K4" s="452"/>
      <c r="L4" s="420"/>
      <c r="M4" s="452" t="s">
        <v>765</v>
      </c>
      <c r="N4" s="410" t="s">
        <v>92</v>
      </c>
      <c r="O4" s="452" t="s">
        <v>703</v>
      </c>
      <c r="P4" s="410" t="s">
        <v>1255</v>
      </c>
      <c r="Q4" s="452" t="s">
        <v>23</v>
      </c>
      <c r="R4" s="502"/>
      <c r="S4" s="502"/>
      <c r="T4" s="413" t="s">
        <v>1257</v>
      </c>
      <c r="U4" s="413" t="s">
        <v>1259</v>
      </c>
      <c r="V4" s="489" t="s">
        <v>1262</v>
      </c>
      <c r="W4" s="413" t="s">
        <v>5</v>
      </c>
      <c r="X4" s="413" t="s">
        <v>789</v>
      </c>
      <c r="Y4" s="516"/>
    </row>
    <row r="5" spans="1:25">
      <c r="A5" s="395" t="s">
        <v>1185</v>
      </c>
      <c r="B5" s="401">
        <v>1</v>
      </c>
      <c r="C5" s="411" t="s">
        <v>83</v>
      </c>
      <c r="D5" s="411" t="s">
        <v>1134</v>
      </c>
      <c r="E5" s="421" t="s">
        <v>329</v>
      </c>
      <c r="F5" s="432">
        <v>24933</v>
      </c>
      <c r="G5" s="411" t="s">
        <v>1277</v>
      </c>
      <c r="H5" s="411" t="s">
        <v>182</v>
      </c>
      <c r="I5" s="443" t="s">
        <v>734</v>
      </c>
      <c r="J5" s="443" t="s">
        <v>866</v>
      </c>
      <c r="K5" s="453" t="s">
        <v>1083</v>
      </c>
      <c r="L5" s="477"/>
      <c r="M5" s="451" t="s">
        <v>1279</v>
      </c>
      <c r="N5" s="411"/>
      <c r="O5" s="451"/>
      <c r="P5" s="411"/>
      <c r="Q5" s="451" t="s">
        <v>1280</v>
      </c>
      <c r="R5" s="503">
        <v>42905</v>
      </c>
      <c r="S5" s="503">
        <v>43269</v>
      </c>
      <c r="T5" s="411"/>
      <c r="U5" s="411"/>
      <c r="V5" s="451"/>
      <c r="W5" s="411"/>
      <c r="X5" s="411"/>
      <c r="Y5" s="517"/>
    </row>
    <row r="6" spans="1:25">
      <c r="A6" s="397"/>
      <c r="B6" s="402"/>
      <c r="C6" s="410"/>
      <c r="D6" s="410"/>
      <c r="E6" s="422"/>
      <c r="F6" s="410"/>
      <c r="G6" s="410"/>
      <c r="H6" s="410"/>
      <c r="I6" s="420"/>
      <c r="J6" s="420"/>
      <c r="K6" s="454"/>
      <c r="L6" s="478"/>
      <c r="M6" s="452"/>
      <c r="N6" s="410"/>
      <c r="O6" s="452"/>
      <c r="P6" s="410"/>
      <c r="Q6" s="452"/>
      <c r="R6" s="504"/>
      <c r="S6" s="504"/>
      <c r="T6" s="410"/>
      <c r="U6" s="410"/>
      <c r="V6" s="452"/>
      <c r="W6" s="410"/>
      <c r="X6" s="410"/>
      <c r="Y6" s="518"/>
    </row>
    <row r="7" spans="1:25">
      <c r="A7" s="397"/>
      <c r="B7" s="402"/>
      <c r="C7" s="410"/>
      <c r="D7" s="410"/>
      <c r="E7" s="422"/>
      <c r="F7" s="410"/>
      <c r="G7" s="410"/>
      <c r="H7" s="410"/>
      <c r="I7" s="420"/>
      <c r="J7" s="420"/>
      <c r="K7" s="454"/>
      <c r="L7" s="478"/>
      <c r="M7" s="452"/>
      <c r="N7" s="410"/>
      <c r="O7" s="452"/>
      <c r="P7" s="410"/>
      <c r="Q7" s="452"/>
      <c r="R7" s="504"/>
      <c r="S7" s="504"/>
      <c r="T7" s="410"/>
      <c r="U7" s="410"/>
      <c r="V7" s="452"/>
      <c r="W7" s="410"/>
      <c r="X7" s="410"/>
      <c r="Y7" s="518"/>
    </row>
    <row r="8" spans="1:25">
      <c r="A8" s="397"/>
      <c r="B8" s="402"/>
      <c r="C8" s="410"/>
      <c r="D8" s="410"/>
      <c r="E8" s="422"/>
      <c r="F8" s="410"/>
      <c r="G8" s="410"/>
      <c r="H8" s="410"/>
      <c r="I8" s="420"/>
      <c r="J8" s="420"/>
      <c r="K8" s="454"/>
      <c r="L8" s="478"/>
      <c r="M8" s="452"/>
      <c r="N8" s="410"/>
      <c r="O8" s="452"/>
      <c r="P8" s="410"/>
      <c r="Q8" s="452"/>
      <c r="R8" s="504"/>
      <c r="S8" s="504"/>
      <c r="T8" s="410"/>
      <c r="U8" s="410"/>
      <c r="V8" s="452"/>
      <c r="W8" s="410"/>
      <c r="X8" s="410"/>
      <c r="Y8" s="518"/>
    </row>
    <row r="9" spans="1:25">
      <c r="A9" s="397"/>
      <c r="B9" s="407"/>
      <c r="C9" s="412"/>
      <c r="D9" s="412"/>
      <c r="E9" s="423"/>
      <c r="F9" s="412"/>
      <c r="G9" s="412"/>
      <c r="H9" s="412"/>
      <c r="I9" s="444"/>
      <c r="J9" s="444"/>
      <c r="K9" s="455"/>
      <c r="L9" s="429"/>
      <c r="M9" s="488"/>
      <c r="N9" s="412"/>
      <c r="O9" s="488"/>
      <c r="P9" s="412"/>
      <c r="Q9" s="488"/>
      <c r="R9" s="505"/>
      <c r="S9" s="505"/>
      <c r="T9" s="412"/>
      <c r="U9" s="412"/>
      <c r="V9" s="488"/>
      <c r="W9" s="412"/>
      <c r="X9" s="412"/>
      <c r="Y9" s="519"/>
    </row>
    <row r="10" spans="1:25">
      <c r="A10" s="397"/>
      <c r="B10" s="355">
        <v>2</v>
      </c>
      <c r="C10" s="413" t="s">
        <v>1281</v>
      </c>
      <c r="D10" s="413" t="s">
        <v>1134</v>
      </c>
      <c r="E10" s="424" t="s">
        <v>948</v>
      </c>
      <c r="F10" s="413" t="s">
        <v>935</v>
      </c>
      <c r="G10" s="413" t="s">
        <v>1277</v>
      </c>
      <c r="H10" s="413" t="s">
        <v>1284</v>
      </c>
      <c r="I10" s="445"/>
      <c r="J10" s="445" t="s">
        <v>1286</v>
      </c>
      <c r="K10" s="456" t="s">
        <v>1305</v>
      </c>
      <c r="L10" s="479" t="s">
        <v>341</v>
      </c>
      <c r="M10" s="489" t="s">
        <v>1043</v>
      </c>
      <c r="N10" s="413" t="s">
        <v>1227</v>
      </c>
      <c r="O10" s="489"/>
      <c r="P10" s="413" t="s">
        <v>1288</v>
      </c>
      <c r="Q10" s="489"/>
      <c r="R10" s="502">
        <v>42936</v>
      </c>
      <c r="S10" s="502">
        <v>43300</v>
      </c>
      <c r="T10" s="413"/>
      <c r="U10" s="413"/>
      <c r="V10" s="489"/>
      <c r="W10" s="413"/>
      <c r="X10" s="413"/>
      <c r="Y10" s="516"/>
    </row>
    <row r="11" spans="1:25">
      <c r="A11" s="397"/>
      <c r="B11" s="402"/>
      <c r="C11" s="410"/>
      <c r="D11" s="410"/>
      <c r="E11" s="422"/>
      <c r="F11" s="410"/>
      <c r="G11" s="410"/>
      <c r="H11" s="410"/>
      <c r="I11" s="420"/>
      <c r="J11" s="420"/>
      <c r="K11" s="454"/>
      <c r="L11" s="478"/>
      <c r="M11" s="452"/>
      <c r="N11" s="410"/>
      <c r="O11" s="452"/>
      <c r="P11" s="410"/>
      <c r="Q11" s="452"/>
      <c r="R11" s="504"/>
      <c r="S11" s="504"/>
      <c r="T11" s="410"/>
      <c r="U11" s="410"/>
      <c r="V11" s="452"/>
      <c r="W11" s="410"/>
      <c r="X11" s="410"/>
      <c r="Y11" s="518"/>
    </row>
    <row r="12" spans="1:25">
      <c r="A12" s="397"/>
      <c r="B12" s="402"/>
      <c r="C12" s="410"/>
      <c r="D12" s="410"/>
      <c r="E12" s="422"/>
      <c r="F12" s="410"/>
      <c r="G12" s="410"/>
      <c r="H12" s="410"/>
      <c r="I12" s="420"/>
      <c r="J12" s="420"/>
      <c r="K12" s="454"/>
      <c r="L12" s="478"/>
      <c r="M12" s="452"/>
      <c r="N12" s="410"/>
      <c r="O12" s="452"/>
      <c r="P12" s="410"/>
      <c r="Q12" s="452"/>
      <c r="R12" s="504"/>
      <c r="S12" s="504"/>
      <c r="T12" s="410"/>
      <c r="U12" s="410"/>
      <c r="V12" s="452"/>
      <c r="W12" s="410"/>
      <c r="X12" s="410"/>
      <c r="Y12" s="518"/>
    </row>
    <row r="13" spans="1:25">
      <c r="A13" s="397"/>
      <c r="B13" s="402"/>
      <c r="C13" s="410"/>
      <c r="D13" s="410"/>
      <c r="E13" s="422"/>
      <c r="F13" s="410"/>
      <c r="G13" s="410"/>
      <c r="H13" s="410"/>
      <c r="I13" s="420"/>
      <c r="J13" s="420"/>
      <c r="K13" s="454"/>
      <c r="L13" s="478"/>
      <c r="M13" s="452"/>
      <c r="N13" s="410"/>
      <c r="O13" s="452"/>
      <c r="P13" s="410"/>
      <c r="Q13" s="452"/>
      <c r="R13" s="504"/>
      <c r="S13" s="504"/>
      <c r="T13" s="410"/>
      <c r="U13" s="410"/>
      <c r="V13" s="452"/>
      <c r="W13" s="410"/>
      <c r="X13" s="410"/>
      <c r="Y13" s="518"/>
    </row>
    <row r="14" spans="1:25">
      <c r="A14" s="397"/>
      <c r="B14" s="407"/>
      <c r="C14" s="412"/>
      <c r="D14" s="412"/>
      <c r="E14" s="423"/>
      <c r="F14" s="412"/>
      <c r="G14" s="412"/>
      <c r="H14" s="412"/>
      <c r="I14" s="444"/>
      <c r="J14" s="444"/>
      <c r="K14" s="455"/>
      <c r="L14" s="429"/>
      <c r="M14" s="488"/>
      <c r="N14" s="412"/>
      <c r="O14" s="488"/>
      <c r="P14" s="412"/>
      <c r="Q14" s="488"/>
      <c r="R14" s="505"/>
      <c r="S14" s="505"/>
      <c r="T14" s="412"/>
      <c r="U14" s="412"/>
      <c r="V14" s="488"/>
      <c r="W14" s="412"/>
      <c r="X14" s="412"/>
      <c r="Y14" s="519"/>
    </row>
    <row r="15" spans="1:25">
      <c r="A15" s="397"/>
      <c r="B15" s="355">
        <v>3</v>
      </c>
      <c r="C15" s="413" t="s">
        <v>1289</v>
      </c>
      <c r="D15" s="413" t="s">
        <v>1134</v>
      </c>
      <c r="E15" s="424" t="s">
        <v>1292</v>
      </c>
      <c r="F15" s="433">
        <v>19394</v>
      </c>
      <c r="G15" s="413" t="s">
        <v>43</v>
      </c>
      <c r="H15" s="413" t="s">
        <v>1284</v>
      </c>
      <c r="I15" s="445"/>
      <c r="J15" s="445" t="s">
        <v>1290</v>
      </c>
      <c r="K15" s="456" t="s">
        <v>1256</v>
      </c>
      <c r="L15" s="479"/>
      <c r="M15" s="489"/>
      <c r="N15" s="413"/>
      <c r="O15" s="489"/>
      <c r="P15" s="413"/>
      <c r="Q15" s="489"/>
      <c r="R15" s="502">
        <v>42968</v>
      </c>
      <c r="S15" s="502">
        <v>43332</v>
      </c>
      <c r="T15" s="413"/>
      <c r="U15" s="413"/>
      <c r="V15" s="489"/>
      <c r="W15" s="413"/>
      <c r="X15" s="413"/>
      <c r="Y15" s="516"/>
    </row>
    <row r="16" spans="1:25">
      <c r="A16" s="397"/>
      <c r="B16" s="402"/>
      <c r="C16" s="410"/>
      <c r="D16" s="410"/>
      <c r="E16" s="422"/>
      <c r="F16" s="410"/>
      <c r="G16" s="410"/>
      <c r="H16" s="410"/>
      <c r="I16" s="420"/>
      <c r="J16" s="420"/>
      <c r="K16" s="454"/>
      <c r="L16" s="478"/>
      <c r="M16" s="452"/>
      <c r="N16" s="410"/>
      <c r="O16" s="452"/>
      <c r="P16" s="410"/>
      <c r="Q16" s="452"/>
      <c r="R16" s="504"/>
      <c r="S16" s="504"/>
      <c r="T16" s="410"/>
      <c r="U16" s="410"/>
      <c r="V16" s="452"/>
      <c r="W16" s="410"/>
      <c r="X16" s="410"/>
      <c r="Y16" s="518"/>
    </row>
    <row r="17" spans="1:25">
      <c r="A17" s="397"/>
      <c r="B17" s="402"/>
      <c r="C17" s="410"/>
      <c r="D17" s="410"/>
      <c r="E17" s="422"/>
      <c r="F17" s="410"/>
      <c r="G17" s="410"/>
      <c r="H17" s="410"/>
      <c r="I17" s="420"/>
      <c r="J17" s="420"/>
      <c r="K17" s="454"/>
      <c r="L17" s="478"/>
      <c r="M17" s="452"/>
      <c r="N17" s="410"/>
      <c r="O17" s="452"/>
      <c r="P17" s="410"/>
      <c r="Q17" s="452"/>
      <c r="R17" s="504"/>
      <c r="S17" s="504"/>
      <c r="T17" s="410"/>
      <c r="U17" s="410"/>
      <c r="V17" s="452"/>
      <c r="W17" s="410"/>
      <c r="X17" s="410"/>
      <c r="Y17" s="518"/>
    </row>
    <row r="18" spans="1:25">
      <c r="A18" s="397"/>
      <c r="B18" s="402"/>
      <c r="C18" s="410"/>
      <c r="D18" s="410"/>
      <c r="E18" s="422"/>
      <c r="F18" s="410"/>
      <c r="G18" s="410"/>
      <c r="H18" s="410"/>
      <c r="I18" s="420"/>
      <c r="J18" s="420"/>
      <c r="K18" s="454"/>
      <c r="L18" s="478"/>
      <c r="M18" s="452"/>
      <c r="N18" s="410"/>
      <c r="O18" s="452"/>
      <c r="P18" s="410"/>
      <c r="Q18" s="452"/>
      <c r="R18" s="504"/>
      <c r="S18" s="504"/>
      <c r="T18" s="410"/>
      <c r="U18" s="410"/>
      <c r="V18" s="452"/>
      <c r="W18" s="410"/>
      <c r="X18" s="410"/>
      <c r="Y18" s="518"/>
    </row>
    <row r="19" spans="1:25">
      <c r="A19" s="397"/>
      <c r="B19" s="407"/>
      <c r="C19" s="412"/>
      <c r="D19" s="412"/>
      <c r="E19" s="423"/>
      <c r="F19" s="412"/>
      <c r="G19" s="412"/>
      <c r="H19" s="412"/>
      <c r="I19" s="444"/>
      <c r="J19" s="444"/>
      <c r="K19" s="455"/>
      <c r="L19" s="429"/>
      <c r="M19" s="488"/>
      <c r="N19" s="412"/>
      <c r="O19" s="488"/>
      <c r="P19" s="412"/>
      <c r="Q19" s="488"/>
      <c r="R19" s="505"/>
      <c r="S19" s="505"/>
      <c r="T19" s="412"/>
      <c r="U19" s="412"/>
      <c r="V19" s="488"/>
      <c r="W19" s="412"/>
      <c r="X19" s="412"/>
      <c r="Y19" s="519"/>
    </row>
    <row r="20" spans="1:25">
      <c r="A20" s="397"/>
      <c r="B20" s="355">
        <v>4</v>
      </c>
      <c r="C20" s="413" t="s">
        <v>1294</v>
      </c>
      <c r="D20" s="413" t="s">
        <v>1134</v>
      </c>
      <c r="E20" s="424" t="s">
        <v>1151</v>
      </c>
      <c r="F20" s="433">
        <v>30456</v>
      </c>
      <c r="G20" s="413" t="s">
        <v>43</v>
      </c>
      <c r="H20" s="413" t="s">
        <v>1284</v>
      </c>
      <c r="I20" s="445"/>
      <c r="J20" s="445" t="s">
        <v>930</v>
      </c>
      <c r="K20" s="456" t="s">
        <v>1256</v>
      </c>
      <c r="L20" s="479" t="s">
        <v>792</v>
      </c>
      <c r="M20" s="489" t="s">
        <v>752</v>
      </c>
      <c r="N20" s="413"/>
      <c r="O20" s="489" t="s">
        <v>1295</v>
      </c>
      <c r="P20" s="413"/>
      <c r="Q20" s="489"/>
      <c r="R20" s="502">
        <v>42997</v>
      </c>
      <c r="S20" s="502">
        <v>43361</v>
      </c>
      <c r="T20" s="413" t="s">
        <v>1376</v>
      </c>
      <c r="U20" s="413"/>
      <c r="V20" s="456" t="s">
        <v>633</v>
      </c>
      <c r="W20" s="413"/>
      <c r="X20" s="413"/>
      <c r="Y20" s="516"/>
    </row>
    <row r="21" spans="1:25">
      <c r="A21" s="397"/>
      <c r="B21" s="402"/>
      <c r="C21" s="410"/>
      <c r="D21" s="410"/>
      <c r="E21" s="422"/>
      <c r="F21" s="410"/>
      <c r="G21" s="410"/>
      <c r="H21" s="410"/>
      <c r="I21" s="420"/>
      <c r="J21" s="420"/>
      <c r="K21" s="454"/>
      <c r="L21" s="478"/>
      <c r="M21" s="452"/>
      <c r="N21" s="410"/>
      <c r="O21" s="452"/>
      <c r="P21" s="410"/>
      <c r="Q21" s="452"/>
      <c r="R21" s="504"/>
      <c r="S21" s="504"/>
      <c r="T21" s="410"/>
      <c r="U21" s="410"/>
      <c r="V21" s="454"/>
      <c r="W21" s="410"/>
      <c r="X21" s="410"/>
      <c r="Y21" s="518"/>
    </row>
    <row r="22" spans="1:25">
      <c r="A22" s="397"/>
      <c r="B22" s="402"/>
      <c r="C22" s="410"/>
      <c r="D22" s="410"/>
      <c r="E22" s="422"/>
      <c r="F22" s="410"/>
      <c r="G22" s="410"/>
      <c r="H22" s="410"/>
      <c r="I22" s="420"/>
      <c r="J22" s="420"/>
      <c r="K22" s="454"/>
      <c r="L22" s="478"/>
      <c r="M22" s="452"/>
      <c r="N22" s="410"/>
      <c r="O22" s="452"/>
      <c r="P22" s="410"/>
      <c r="Q22" s="452"/>
      <c r="R22" s="504"/>
      <c r="S22" s="504"/>
      <c r="T22" s="410"/>
      <c r="U22" s="410"/>
      <c r="V22" s="454"/>
      <c r="W22" s="410"/>
      <c r="X22" s="410"/>
      <c r="Y22" s="518"/>
    </row>
    <row r="23" spans="1:25">
      <c r="A23" s="397"/>
      <c r="B23" s="402"/>
      <c r="C23" s="410"/>
      <c r="D23" s="410"/>
      <c r="E23" s="422"/>
      <c r="F23" s="410"/>
      <c r="G23" s="410"/>
      <c r="H23" s="410"/>
      <c r="I23" s="420"/>
      <c r="J23" s="420"/>
      <c r="K23" s="454"/>
      <c r="L23" s="478"/>
      <c r="M23" s="452"/>
      <c r="N23" s="410"/>
      <c r="O23" s="452"/>
      <c r="P23" s="410"/>
      <c r="Q23" s="452"/>
      <c r="R23" s="504"/>
      <c r="S23" s="504"/>
      <c r="T23" s="410"/>
      <c r="U23" s="410"/>
      <c r="V23" s="454"/>
      <c r="W23" s="410"/>
      <c r="X23" s="410"/>
      <c r="Y23" s="518"/>
    </row>
    <row r="24" spans="1:25">
      <c r="A24" s="397"/>
      <c r="B24" s="407"/>
      <c r="C24" s="412"/>
      <c r="D24" s="412"/>
      <c r="E24" s="423"/>
      <c r="F24" s="412"/>
      <c r="G24" s="412"/>
      <c r="H24" s="412"/>
      <c r="I24" s="444"/>
      <c r="J24" s="444"/>
      <c r="K24" s="455"/>
      <c r="L24" s="429"/>
      <c r="M24" s="488"/>
      <c r="N24" s="412"/>
      <c r="O24" s="488"/>
      <c r="P24" s="412"/>
      <c r="Q24" s="488"/>
      <c r="R24" s="505"/>
      <c r="S24" s="505"/>
      <c r="T24" s="412"/>
      <c r="U24" s="412"/>
      <c r="V24" s="455"/>
      <c r="W24" s="412"/>
      <c r="X24" s="412"/>
      <c r="Y24" s="519"/>
    </row>
    <row r="25" spans="1:25">
      <c r="A25" s="397"/>
      <c r="B25" s="355">
        <v>5</v>
      </c>
      <c r="C25" s="413" t="s">
        <v>1298</v>
      </c>
      <c r="D25" s="413" t="s">
        <v>244</v>
      </c>
      <c r="E25" s="424" t="s">
        <v>1144</v>
      </c>
      <c r="F25" s="433">
        <v>25444</v>
      </c>
      <c r="G25" s="413" t="s">
        <v>1277</v>
      </c>
      <c r="H25" s="413" t="s">
        <v>182</v>
      </c>
      <c r="I25" s="445" t="s">
        <v>1299</v>
      </c>
      <c r="J25" s="445" t="s">
        <v>680</v>
      </c>
      <c r="K25" s="457" t="s">
        <v>1306</v>
      </c>
      <c r="L25" s="479"/>
      <c r="M25" s="489"/>
      <c r="N25" s="413"/>
      <c r="O25" s="489" t="s">
        <v>1208</v>
      </c>
      <c r="P25" s="413"/>
      <c r="Q25" s="489"/>
      <c r="R25" s="502">
        <v>43157</v>
      </c>
      <c r="S25" s="502">
        <v>43521</v>
      </c>
      <c r="T25" s="413"/>
      <c r="U25" s="413"/>
      <c r="V25" s="489" t="s">
        <v>1377</v>
      </c>
      <c r="W25" s="489" t="s">
        <v>906</v>
      </c>
      <c r="X25" s="413"/>
      <c r="Y25" s="516"/>
    </row>
    <row r="26" spans="1:25">
      <c r="A26" s="397"/>
      <c r="B26" s="402"/>
      <c r="C26" s="410"/>
      <c r="D26" s="410"/>
      <c r="E26" s="422"/>
      <c r="F26" s="410"/>
      <c r="G26" s="410"/>
      <c r="H26" s="410"/>
      <c r="I26" s="420"/>
      <c r="J26" s="420"/>
      <c r="K26" s="458"/>
      <c r="L26" s="478"/>
      <c r="M26" s="452"/>
      <c r="N26" s="410"/>
      <c r="O26" s="452"/>
      <c r="P26" s="410"/>
      <c r="Q26" s="452"/>
      <c r="R26" s="504"/>
      <c r="S26" s="504"/>
      <c r="T26" s="410"/>
      <c r="U26" s="410"/>
      <c r="V26" s="452"/>
      <c r="W26" s="452"/>
      <c r="X26" s="410"/>
      <c r="Y26" s="518"/>
    </row>
    <row r="27" spans="1:25">
      <c r="A27" s="397"/>
      <c r="B27" s="402"/>
      <c r="C27" s="410"/>
      <c r="D27" s="410"/>
      <c r="E27" s="422"/>
      <c r="F27" s="410"/>
      <c r="G27" s="410"/>
      <c r="H27" s="410"/>
      <c r="I27" s="420"/>
      <c r="J27" s="420"/>
      <c r="K27" s="458"/>
      <c r="L27" s="478"/>
      <c r="M27" s="452"/>
      <c r="N27" s="410"/>
      <c r="O27" s="452"/>
      <c r="P27" s="410"/>
      <c r="Q27" s="452"/>
      <c r="R27" s="504"/>
      <c r="S27" s="504"/>
      <c r="T27" s="410"/>
      <c r="U27" s="410"/>
      <c r="V27" s="452"/>
      <c r="W27" s="452"/>
      <c r="X27" s="410"/>
      <c r="Y27" s="518"/>
    </row>
    <row r="28" spans="1:25">
      <c r="A28" s="397"/>
      <c r="B28" s="402"/>
      <c r="C28" s="410"/>
      <c r="D28" s="410"/>
      <c r="E28" s="422"/>
      <c r="F28" s="410"/>
      <c r="G28" s="410"/>
      <c r="H28" s="410"/>
      <c r="I28" s="420"/>
      <c r="J28" s="420"/>
      <c r="K28" s="458"/>
      <c r="L28" s="478"/>
      <c r="M28" s="452"/>
      <c r="N28" s="410"/>
      <c r="O28" s="452"/>
      <c r="P28" s="410"/>
      <c r="Q28" s="452"/>
      <c r="R28" s="504"/>
      <c r="S28" s="504"/>
      <c r="T28" s="410"/>
      <c r="U28" s="410"/>
      <c r="V28" s="452"/>
      <c r="W28" s="452"/>
      <c r="X28" s="410"/>
      <c r="Y28" s="518"/>
    </row>
    <row r="29" spans="1:25">
      <c r="A29" s="397"/>
      <c r="B29" s="407"/>
      <c r="C29" s="412"/>
      <c r="D29" s="412"/>
      <c r="E29" s="423"/>
      <c r="F29" s="412"/>
      <c r="G29" s="412"/>
      <c r="H29" s="412"/>
      <c r="I29" s="444"/>
      <c r="J29" s="444"/>
      <c r="K29" s="459"/>
      <c r="L29" s="429"/>
      <c r="M29" s="488"/>
      <c r="N29" s="412"/>
      <c r="O29" s="488"/>
      <c r="P29" s="412"/>
      <c r="Q29" s="488"/>
      <c r="R29" s="505"/>
      <c r="S29" s="505"/>
      <c r="T29" s="412"/>
      <c r="U29" s="412"/>
      <c r="V29" s="488"/>
      <c r="W29" s="488"/>
      <c r="X29" s="412"/>
      <c r="Y29" s="519"/>
    </row>
    <row r="30" spans="1:25">
      <c r="A30" s="397"/>
      <c r="B30" s="355">
        <v>6</v>
      </c>
      <c r="C30" s="413" t="s">
        <v>945</v>
      </c>
      <c r="D30" s="413" t="s">
        <v>250</v>
      </c>
      <c r="E30" s="424" t="s">
        <v>1200</v>
      </c>
      <c r="F30" s="413" t="s">
        <v>537</v>
      </c>
      <c r="G30" s="413" t="s">
        <v>1277</v>
      </c>
      <c r="H30" s="413"/>
      <c r="I30" s="445"/>
      <c r="J30" s="445" t="s">
        <v>1300</v>
      </c>
      <c r="K30" s="456" t="s">
        <v>688</v>
      </c>
      <c r="L30" s="479"/>
      <c r="M30" s="489"/>
      <c r="N30" s="413"/>
      <c r="O30" s="489"/>
      <c r="P30" s="413"/>
      <c r="Q30" s="489"/>
      <c r="R30" s="502" t="s">
        <v>768</v>
      </c>
      <c r="S30" s="502" t="s">
        <v>787</v>
      </c>
      <c r="T30" s="413"/>
      <c r="U30" s="413"/>
      <c r="V30" s="489" t="s">
        <v>1378</v>
      </c>
      <c r="W30" s="413" t="s">
        <v>1379</v>
      </c>
      <c r="X30" s="413"/>
      <c r="Y30" s="516"/>
    </row>
    <row r="31" spans="1:25">
      <c r="A31" s="397"/>
      <c r="B31" s="402"/>
      <c r="C31" s="410"/>
      <c r="D31" s="410"/>
      <c r="E31" s="422"/>
      <c r="F31" s="410"/>
      <c r="G31" s="410"/>
      <c r="H31" s="410"/>
      <c r="I31" s="420"/>
      <c r="J31" s="420"/>
      <c r="K31" s="454"/>
      <c r="L31" s="478"/>
      <c r="M31" s="452"/>
      <c r="N31" s="410"/>
      <c r="O31" s="452"/>
      <c r="P31" s="410"/>
      <c r="Q31" s="452"/>
      <c r="R31" s="504"/>
      <c r="S31" s="504"/>
      <c r="T31" s="410"/>
      <c r="U31" s="410"/>
      <c r="V31" s="452"/>
      <c r="W31" s="410"/>
      <c r="X31" s="410"/>
      <c r="Y31" s="518"/>
    </row>
    <row r="32" spans="1:25">
      <c r="A32" s="397"/>
      <c r="B32" s="402"/>
      <c r="C32" s="410"/>
      <c r="D32" s="410"/>
      <c r="E32" s="422"/>
      <c r="F32" s="410"/>
      <c r="G32" s="410"/>
      <c r="H32" s="410"/>
      <c r="I32" s="420"/>
      <c r="J32" s="420"/>
      <c r="K32" s="454"/>
      <c r="L32" s="478"/>
      <c r="M32" s="452"/>
      <c r="N32" s="410"/>
      <c r="O32" s="452"/>
      <c r="P32" s="410"/>
      <c r="Q32" s="452"/>
      <c r="R32" s="504"/>
      <c r="S32" s="504"/>
      <c r="T32" s="410"/>
      <c r="U32" s="410"/>
      <c r="V32" s="452"/>
      <c r="W32" s="410"/>
      <c r="X32" s="410"/>
      <c r="Y32" s="518"/>
    </row>
    <row r="33" spans="1:25">
      <c r="A33" s="397"/>
      <c r="B33" s="402"/>
      <c r="C33" s="410"/>
      <c r="D33" s="410"/>
      <c r="E33" s="422"/>
      <c r="F33" s="410"/>
      <c r="G33" s="410"/>
      <c r="H33" s="410"/>
      <c r="I33" s="420"/>
      <c r="J33" s="420"/>
      <c r="K33" s="454"/>
      <c r="L33" s="478"/>
      <c r="M33" s="452"/>
      <c r="N33" s="410"/>
      <c r="O33" s="452"/>
      <c r="P33" s="410"/>
      <c r="Q33" s="452"/>
      <c r="R33" s="504"/>
      <c r="S33" s="504"/>
      <c r="T33" s="410"/>
      <c r="U33" s="410"/>
      <c r="V33" s="452"/>
      <c r="W33" s="410"/>
      <c r="X33" s="410"/>
      <c r="Y33" s="518"/>
    </row>
    <row r="34" spans="1:25">
      <c r="A34" s="397"/>
      <c r="B34" s="407"/>
      <c r="C34" s="412"/>
      <c r="D34" s="412"/>
      <c r="E34" s="423"/>
      <c r="F34" s="412"/>
      <c r="G34" s="412"/>
      <c r="H34" s="412"/>
      <c r="I34" s="444"/>
      <c r="J34" s="444"/>
      <c r="K34" s="455"/>
      <c r="L34" s="429"/>
      <c r="M34" s="488"/>
      <c r="N34" s="412"/>
      <c r="O34" s="488"/>
      <c r="P34" s="412"/>
      <c r="Q34" s="488"/>
      <c r="R34" s="505"/>
      <c r="S34" s="505"/>
      <c r="T34" s="412"/>
      <c r="U34" s="412"/>
      <c r="V34" s="488"/>
      <c r="W34" s="412"/>
      <c r="X34" s="412"/>
      <c r="Y34" s="519"/>
    </row>
    <row r="35" spans="1:25">
      <c r="A35" s="397"/>
      <c r="B35" s="355">
        <v>7</v>
      </c>
      <c r="C35" s="413" t="s">
        <v>1240</v>
      </c>
      <c r="D35" s="413" t="s">
        <v>690</v>
      </c>
      <c r="E35" s="424" t="s">
        <v>344</v>
      </c>
      <c r="F35" s="433">
        <v>19483</v>
      </c>
      <c r="G35" s="413" t="s">
        <v>43</v>
      </c>
      <c r="H35" s="413" t="s">
        <v>182</v>
      </c>
      <c r="I35" s="445" t="s">
        <v>237</v>
      </c>
      <c r="J35" s="445" t="s">
        <v>1303</v>
      </c>
      <c r="K35" s="457" t="s">
        <v>1012</v>
      </c>
      <c r="L35" s="424" t="s">
        <v>1307</v>
      </c>
      <c r="M35" s="489" t="s">
        <v>277</v>
      </c>
      <c r="N35" s="413" t="s">
        <v>385</v>
      </c>
      <c r="O35" s="489"/>
      <c r="P35" s="413"/>
      <c r="Q35" s="489"/>
      <c r="R35" s="506" t="s">
        <v>1308</v>
      </c>
      <c r="S35" s="502" t="s">
        <v>590</v>
      </c>
      <c r="T35" s="413"/>
      <c r="U35" s="413"/>
      <c r="V35" s="489" t="s">
        <v>1380</v>
      </c>
      <c r="W35" s="413" t="s">
        <v>1379</v>
      </c>
      <c r="X35" s="413"/>
      <c r="Y35" s="516"/>
    </row>
    <row r="36" spans="1:25">
      <c r="A36" s="397"/>
      <c r="B36" s="402"/>
      <c r="C36" s="410"/>
      <c r="D36" s="410"/>
      <c r="E36" s="422"/>
      <c r="F36" s="410"/>
      <c r="G36" s="410"/>
      <c r="H36" s="410"/>
      <c r="I36" s="420"/>
      <c r="J36" s="420"/>
      <c r="K36" s="458"/>
      <c r="L36" s="422"/>
      <c r="M36" s="452"/>
      <c r="N36" s="410"/>
      <c r="O36" s="452"/>
      <c r="P36" s="410"/>
      <c r="Q36" s="452"/>
      <c r="R36" s="507"/>
      <c r="S36" s="504"/>
      <c r="T36" s="410"/>
      <c r="U36" s="410"/>
      <c r="V36" s="452"/>
      <c r="W36" s="410"/>
      <c r="X36" s="410"/>
      <c r="Y36" s="518"/>
    </row>
    <row r="37" spans="1:25">
      <c r="A37" s="397"/>
      <c r="B37" s="402"/>
      <c r="C37" s="410"/>
      <c r="D37" s="410"/>
      <c r="E37" s="422"/>
      <c r="F37" s="410"/>
      <c r="G37" s="410"/>
      <c r="H37" s="410"/>
      <c r="I37" s="420"/>
      <c r="J37" s="420"/>
      <c r="K37" s="458"/>
      <c r="L37" s="422"/>
      <c r="M37" s="452"/>
      <c r="N37" s="410"/>
      <c r="O37" s="452"/>
      <c r="P37" s="410"/>
      <c r="Q37" s="452"/>
      <c r="R37" s="507"/>
      <c r="S37" s="504"/>
      <c r="T37" s="410"/>
      <c r="U37" s="410"/>
      <c r="V37" s="452"/>
      <c r="W37" s="410"/>
      <c r="X37" s="410"/>
      <c r="Y37" s="518"/>
    </row>
    <row r="38" spans="1:25">
      <c r="A38" s="397"/>
      <c r="B38" s="402"/>
      <c r="C38" s="410"/>
      <c r="D38" s="410"/>
      <c r="E38" s="422"/>
      <c r="F38" s="410"/>
      <c r="G38" s="410"/>
      <c r="H38" s="410"/>
      <c r="I38" s="420"/>
      <c r="J38" s="420"/>
      <c r="K38" s="458"/>
      <c r="L38" s="422"/>
      <c r="M38" s="452"/>
      <c r="N38" s="410"/>
      <c r="O38" s="452"/>
      <c r="P38" s="410"/>
      <c r="Q38" s="452"/>
      <c r="R38" s="507"/>
      <c r="S38" s="504"/>
      <c r="T38" s="410"/>
      <c r="U38" s="410"/>
      <c r="V38" s="452"/>
      <c r="W38" s="410"/>
      <c r="X38" s="410"/>
      <c r="Y38" s="518"/>
    </row>
    <row r="39" spans="1:25">
      <c r="A39" s="396"/>
      <c r="B39" s="403"/>
      <c r="C39" s="414"/>
      <c r="D39" s="414"/>
      <c r="E39" s="425"/>
      <c r="F39" s="414"/>
      <c r="G39" s="414"/>
      <c r="H39" s="414"/>
      <c r="I39" s="446"/>
      <c r="J39" s="446"/>
      <c r="K39" s="460"/>
      <c r="L39" s="425"/>
      <c r="M39" s="490"/>
      <c r="N39" s="414"/>
      <c r="O39" s="490"/>
      <c r="P39" s="414"/>
      <c r="Q39" s="490"/>
      <c r="R39" s="508"/>
      <c r="S39" s="509"/>
      <c r="T39" s="414"/>
      <c r="U39" s="414"/>
      <c r="V39" s="490"/>
      <c r="W39" s="414"/>
      <c r="X39" s="414"/>
      <c r="Y39" s="520"/>
    </row>
    <row r="40" spans="1:25">
      <c r="A40" s="395" t="s">
        <v>1353</v>
      </c>
      <c r="B40" s="401">
        <v>8</v>
      </c>
      <c r="C40" s="411" t="s">
        <v>1206</v>
      </c>
      <c r="D40" s="411" t="s">
        <v>337</v>
      </c>
      <c r="E40" s="421" t="s">
        <v>1250</v>
      </c>
      <c r="F40" s="432">
        <v>21510</v>
      </c>
      <c r="G40" s="411" t="s">
        <v>43</v>
      </c>
      <c r="H40" s="411" t="s">
        <v>182</v>
      </c>
      <c r="I40" s="443" t="s">
        <v>572</v>
      </c>
      <c r="J40" s="443" t="s">
        <v>619</v>
      </c>
      <c r="K40" s="461" t="s">
        <v>760</v>
      </c>
      <c r="L40" s="477"/>
      <c r="M40" s="451" t="s">
        <v>1317</v>
      </c>
      <c r="N40" s="411" t="s">
        <v>1319</v>
      </c>
      <c r="O40" s="451" t="s">
        <v>110</v>
      </c>
      <c r="P40" s="411"/>
      <c r="Q40" s="451"/>
      <c r="R40" s="503" t="s">
        <v>477</v>
      </c>
      <c r="S40" s="503" t="s">
        <v>1477</v>
      </c>
      <c r="T40" s="411" t="s">
        <v>1381</v>
      </c>
      <c r="U40" s="411"/>
      <c r="V40" s="451" t="s">
        <v>254</v>
      </c>
      <c r="W40" s="411"/>
      <c r="X40" s="411"/>
      <c r="Y40" s="517"/>
    </row>
    <row r="41" spans="1:25">
      <c r="A41" s="397"/>
      <c r="B41" s="402"/>
      <c r="C41" s="410"/>
      <c r="D41" s="410"/>
      <c r="E41" s="422"/>
      <c r="F41" s="410"/>
      <c r="G41" s="410"/>
      <c r="H41" s="410"/>
      <c r="I41" s="420"/>
      <c r="J41" s="420"/>
      <c r="K41" s="462"/>
      <c r="L41" s="478"/>
      <c r="M41" s="452"/>
      <c r="N41" s="410"/>
      <c r="O41" s="452"/>
      <c r="P41" s="410"/>
      <c r="Q41" s="452"/>
      <c r="R41" s="504"/>
      <c r="S41" s="504"/>
      <c r="T41" s="410"/>
      <c r="U41" s="410"/>
      <c r="V41" s="452"/>
      <c r="W41" s="410"/>
      <c r="X41" s="410"/>
      <c r="Y41" s="518"/>
    </row>
    <row r="42" spans="1:25">
      <c r="A42" s="397"/>
      <c r="B42" s="402"/>
      <c r="C42" s="410"/>
      <c r="D42" s="410"/>
      <c r="E42" s="422"/>
      <c r="F42" s="410"/>
      <c r="G42" s="410"/>
      <c r="H42" s="410"/>
      <c r="I42" s="420"/>
      <c r="J42" s="420"/>
      <c r="K42" s="462"/>
      <c r="L42" s="478"/>
      <c r="M42" s="452"/>
      <c r="N42" s="410"/>
      <c r="O42" s="452"/>
      <c r="P42" s="410"/>
      <c r="Q42" s="452"/>
      <c r="R42" s="504"/>
      <c r="S42" s="504"/>
      <c r="T42" s="410"/>
      <c r="U42" s="410"/>
      <c r="V42" s="452"/>
      <c r="W42" s="410"/>
      <c r="X42" s="410"/>
      <c r="Y42" s="518"/>
    </row>
    <row r="43" spans="1:25">
      <c r="A43" s="397"/>
      <c r="B43" s="402"/>
      <c r="C43" s="410"/>
      <c r="D43" s="410"/>
      <c r="E43" s="422"/>
      <c r="F43" s="410"/>
      <c r="G43" s="410"/>
      <c r="H43" s="410"/>
      <c r="I43" s="420"/>
      <c r="J43" s="420"/>
      <c r="K43" s="462"/>
      <c r="L43" s="478"/>
      <c r="M43" s="452"/>
      <c r="N43" s="410"/>
      <c r="O43" s="452"/>
      <c r="P43" s="410"/>
      <c r="Q43" s="452"/>
      <c r="R43" s="504"/>
      <c r="S43" s="504"/>
      <c r="T43" s="410"/>
      <c r="U43" s="410"/>
      <c r="V43" s="452"/>
      <c r="W43" s="410"/>
      <c r="X43" s="410"/>
      <c r="Y43" s="518"/>
    </row>
    <row r="44" spans="1:25">
      <c r="A44" s="397"/>
      <c r="B44" s="407"/>
      <c r="C44" s="412"/>
      <c r="D44" s="412"/>
      <c r="E44" s="423"/>
      <c r="F44" s="412"/>
      <c r="G44" s="412"/>
      <c r="H44" s="412"/>
      <c r="I44" s="444"/>
      <c r="J44" s="444"/>
      <c r="K44" s="463"/>
      <c r="L44" s="429"/>
      <c r="M44" s="488"/>
      <c r="N44" s="412"/>
      <c r="O44" s="488"/>
      <c r="P44" s="412"/>
      <c r="Q44" s="488"/>
      <c r="R44" s="505"/>
      <c r="S44" s="505"/>
      <c r="T44" s="412"/>
      <c r="U44" s="412"/>
      <c r="V44" s="488"/>
      <c r="W44" s="412"/>
      <c r="X44" s="412"/>
      <c r="Y44" s="519"/>
    </row>
    <row r="45" spans="1:25">
      <c r="A45" s="397"/>
      <c r="B45" s="355">
        <v>9</v>
      </c>
      <c r="C45" s="413" t="s">
        <v>490</v>
      </c>
      <c r="D45" s="413" t="s">
        <v>701</v>
      </c>
      <c r="E45" s="424" t="s">
        <v>469</v>
      </c>
      <c r="F45" s="433">
        <v>25868</v>
      </c>
      <c r="G45" s="413" t="s">
        <v>1277</v>
      </c>
      <c r="H45" s="413" t="s">
        <v>1284</v>
      </c>
      <c r="I45" s="445" t="s">
        <v>364</v>
      </c>
      <c r="J45" s="445" t="s">
        <v>1320</v>
      </c>
      <c r="K45" s="456" t="s">
        <v>1212</v>
      </c>
      <c r="L45" s="479"/>
      <c r="M45" s="489" t="s">
        <v>1321</v>
      </c>
      <c r="N45" s="413"/>
      <c r="O45" s="489" t="s">
        <v>1295</v>
      </c>
      <c r="P45" s="413" t="s">
        <v>1324</v>
      </c>
      <c r="Q45" s="489"/>
      <c r="R45" s="502" t="s">
        <v>44</v>
      </c>
      <c r="S45" s="502" t="s">
        <v>1479</v>
      </c>
      <c r="T45" s="413"/>
      <c r="U45" s="413"/>
      <c r="V45" s="489"/>
      <c r="W45" s="413"/>
      <c r="X45" s="413"/>
      <c r="Y45" s="516"/>
    </row>
    <row r="46" spans="1:25">
      <c r="A46" s="397"/>
      <c r="B46" s="402"/>
      <c r="C46" s="410"/>
      <c r="D46" s="410"/>
      <c r="E46" s="422"/>
      <c r="F46" s="410"/>
      <c r="G46" s="410"/>
      <c r="H46" s="410"/>
      <c r="I46" s="420"/>
      <c r="J46" s="420"/>
      <c r="K46" s="454"/>
      <c r="L46" s="478"/>
      <c r="M46" s="452"/>
      <c r="N46" s="410"/>
      <c r="O46" s="452"/>
      <c r="P46" s="410"/>
      <c r="Q46" s="452"/>
      <c r="R46" s="504"/>
      <c r="S46" s="504"/>
      <c r="T46" s="410"/>
      <c r="U46" s="410"/>
      <c r="V46" s="452"/>
      <c r="W46" s="410"/>
      <c r="X46" s="410"/>
      <c r="Y46" s="518"/>
    </row>
    <row r="47" spans="1:25">
      <c r="A47" s="397"/>
      <c r="B47" s="402"/>
      <c r="C47" s="410"/>
      <c r="D47" s="410"/>
      <c r="E47" s="422"/>
      <c r="F47" s="410"/>
      <c r="G47" s="410"/>
      <c r="H47" s="410"/>
      <c r="I47" s="420"/>
      <c r="J47" s="420"/>
      <c r="K47" s="454"/>
      <c r="L47" s="478"/>
      <c r="M47" s="452"/>
      <c r="N47" s="410"/>
      <c r="O47" s="452"/>
      <c r="P47" s="410"/>
      <c r="Q47" s="452"/>
      <c r="R47" s="504"/>
      <c r="S47" s="504"/>
      <c r="T47" s="410"/>
      <c r="U47" s="410"/>
      <c r="V47" s="452"/>
      <c r="W47" s="410"/>
      <c r="X47" s="410"/>
      <c r="Y47" s="518"/>
    </row>
    <row r="48" spans="1:25">
      <c r="A48" s="397"/>
      <c r="B48" s="402"/>
      <c r="C48" s="410"/>
      <c r="D48" s="410"/>
      <c r="E48" s="422"/>
      <c r="F48" s="410"/>
      <c r="G48" s="410"/>
      <c r="H48" s="410"/>
      <c r="I48" s="420"/>
      <c r="J48" s="420"/>
      <c r="K48" s="454"/>
      <c r="L48" s="478"/>
      <c r="M48" s="452"/>
      <c r="N48" s="410"/>
      <c r="O48" s="452"/>
      <c r="P48" s="410"/>
      <c r="Q48" s="452"/>
      <c r="R48" s="504"/>
      <c r="S48" s="504"/>
      <c r="T48" s="410"/>
      <c r="U48" s="410"/>
      <c r="V48" s="452"/>
      <c r="W48" s="410"/>
      <c r="X48" s="410"/>
      <c r="Y48" s="518"/>
    </row>
    <row r="49" spans="1:25">
      <c r="A49" s="397"/>
      <c r="B49" s="407"/>
      <c r="C49" s="412"/>
      <c r="D49" s="412"/>
      <c r="E49" s="423"/>
      <c r="F49" s="412"/>
      <c r="G49" s="412"/>
      <c r="H49" s="412"/>
      <c r="I49" s="444"/>
      <c r="J49" s="444"/>
      <c r="K49" s="455"/>
      <c r="L49" s="429"/>
      <c r="M49" s="488"/>
      <c r="N49" s="412"/>
      <c r="O49" s="488"/>
      <c r="P49" s="412"/>
      <c r="Q49" s="488"/>
      <c r="R49" s="505"/>
      <c r="S49" s="505"/>
      <c r="T49" s="412"/>
      <c r="U49" s="412"/>
      <c r="V49" s="488"/>
      <c r="W49" s="412"/>
      <c r="X49" s="412"/>
      <c r="Y49" s="519"/>
    </row>
    <row r="50" spans="1:25">
      <c r="A50" s="397"/>
      <c r="B50" s="355">
        <v>10</v>
      </c>
      <c r="C50" s="413" t="s">
        <v>328</v>
      </c>
      <c r="D50" s="413" t="s">
        <v>1134</v>
      </c>
      <c r="E50" s="424" t="s">
        <v>1325</v>
      </c>
      <c r="F50" s="433">
        <v>28103</v>
      </c>
      <c r="G50" s="413" t="s">
        <v>1277</v>
      </c>
      <c r="H50" s="413" t="s">
        <v>182</v>
      </c>
      <c r="I50" s="445"/>
      <c r="J50" s="445" t="s">
        <v>1326</v>
      </c>
      <c r="K50" s="456" t="s">
        <v>1212</v>
      </c>
      <c r="L50" s="480" t="s">
        <v>507</v>
      </c>
      <c r="M50" s="489"/>
      <c r="N50" s="413" t="s">
        <v>1328</v>
      </c>
      <c r="O50" s="489"/>
      <c r="P50" s="413" t="s">
        <v>1330</v>
      </c>
      <c r="Q50" s="489"/>
      <c r="R50" s="502" t="s">
        <v>1331</v>
      </c>
      <c r="S50" s="502" t="s">
        <v>1333</v>
      </c>
      <c r="T50" s="413"/>
      <c r="U50" s="413"/>
      <c r="V50" s="489"/>
      <c r="W50" s="413"/>
      <c r="X50" s="413"/>
      <c r="Y50" s="516"/>
    </row>
    <row r="51" spans="1:25">
      <c r="A51" s="397"/>
      <c r="B51" s="402"/>
      <c r="C51" s="410"/>
      <c r="D51" s="410"/>
      <c r="E51" s="422"/>
      <c r="F51" s="410"/>
      <c r="G51" s="410"/>
      <c r="H51" s="410"/>
      <c r="I51" s="420"/>
      <c r="J51" s="420"/>
      <c r="K51" s="454"/>
      <c r="L51" s="481"/>
      <c r="M51" s="452"/>
      <c r="N51" s="410"/>
      <c r="O51" s="452"/>
      <c r="P51" s="410"/>
      <c r="Q51" s="452"/>
      <c r="R51" s="504"/>
      <c r="S51" s="504"/>
      <c r="T51" s="410"/>
      <c r="U51" s="410"/>
      <c r="V51" s="452"/>
      <c r="W51" s="410"/>
      <c r="X51" s="410"/>
      <c r="Y51" s="518"/>
    </row>
    <row r="52" spans="1:25">
      <c r="A52" s="397"/>
      <c r="B52" s="402"/>
      <c r="C52" s="410"/>
      <c r="D52" s="410"/>
      <c r="E52" s="422"/>
      <c r="F52" s="410"/>
      <c r="G52" s="410"/>
      <c r="H52" s="410"/>
      <c r="I52" s="420"/>
      <c r="J52" s="420"/>
      <c r="K52" s="454"/>
      <c r="L52" s="481"/>
      <c r="M52" s="452"/>
      <c r="N52" s="410"/>
      <c r="O52" s="452"/>
      <c r="P52" s="410"/>
      <c r="Q52" s="452"/>
      <c r="R52" s="504"/>
      <c r="S52" s="504"/>
      <c r="T52" s="410"/>
      <c r="U52" s="410"/>
      <c r="V52" s="452"/>
      <c r="W52" s="410"/>
      <c r="X52" s="410"/>
      <c r="Y52" s="518"/>
    </row>
    <row r="53" spans="1:25">
      <c r="A53" s="397"/>
      <c r="B53" s="402"/>
      <c r="C53" s="410"/>
      <c r="D53" s="410"/>
      <c r="E53" s="422"/>
      <c r="F53" s="410"/>
      <c r="G53" s="410"/>
      <c r="H53" s="410"/>
      <c r="I53" s="420"/>
      <c r="J53" s="420"/>
      <c r="K53" s="454"/>
      <c r="L53" s="481"/>
      <c r="M53" s="452"/>
      <c r="N53" s="410"/>
      <c r="O53" s="452"/>
      <c r="P53" s="410"/>
      <c r="Q53" s="452"/>
      <c r="R53" s="504"/>
      <c r="S53" s="504"/>
      <c r="T53" s="410"/>
      <c r="U53" s="410"/>
      <c r="V53" s="452"/>
      <c r="W53" s="410"/>
      <c r="X53" s="410"/>
      <c r="Y53" s="518"/>
    </row>
    <row r="54" spans="1:25">
      <c r="A54" s="397"/>
      <c r="B54" s="407"/>
      <c r="C54" s="412"/>
      <c r="D54" s="412"/>
      <c r="E54" s="423"/>
      <c r="F54" s="412"/>
      <c r="G54" s="412"/>
      <c r="H54" s="412"/>
      <c r="I54" s="444"/>
      <c r="J54" s="444"/>
      <c r="K54" s="455"/>
      <c r="L54" s="482"/>
      <c r="M54" s="488"/>
      <c r="N54" s="412"/>
      <c r="O54" s="488"/>
      <c r="P54" s="412"/>
      <c r="Q54" s="488"/>
      <c r="R54" s="505"/>
      <c r="S54" s="505"/>
      <c r="T54" s="412"/>
      <c r="U54" s="412"/>
      <c r="V54" s="488"/>
      <c r="W54" s="412"/>
      <c r="X54" s="412"/>
      <c r="Y54" s="519"/>
    </row>
    <row r="55" spans="1:25">
      <c r="A55" s="397"/>
      <c r="B55" s="355">
        <v>11</v>
      </c>
      <c r="C55" s="413" t="s">
        <v>401</v>
      </c>
      <c r="D55" s="413" t="s">
        <v>745</v>
      </c>
      <c r="E55" s="424" t="s">
        <v>1302</v>
      </c>
      <c r="F55" s="413" t="s">
        <v>1024</v>
      </c>
      <c r="G55" s="413" t="s">
        <v>43</v>
      </c>
      <c r="H55" s="413" t="s">
        <v>115</v>
      </c>
      <c r="I55" s="445"/>
      <c r="J55" s="445" t="s">
        <v>738</v>
      </c>
      <c r="K55" s="464" t="s">
        <v>212</v>
      </c>
      <c r="L55" s="479"/>
      <c r="M55" s="489" t="s">
        <v>1334</v>
      </c>
      <c r="N55" s="413"/>
      <c r="O55" s="489"/>
      <c r="P55" s="413"/>
      <c r="Q55" s="489"/>
      <c r="R55" s="502" t="s">
        <v>1336</v>
      </c>
      <c r="S55" s="502" t="s">
        <v>1480</v>
      </c>
      <c r="T55" s="413" t="s">
        <v>1336</v>
      </c>
      <c r="U55" s="413"/>
      <c r="V55" s="489" t="s">
        <v>30</v>
      </c>
      <c r="W55" s="413"/>
      <c r="X55" s="413"/>
      <c r="Y55" s="516"/>
    </row>
    <row r="56" spans="1:25">
      <c r="A56" s="397"/>
      <c r="B56" s="402"/>
      <c r="C56" s="410"/>
      <c r="D56" s="410"/>
      <c r="E56" s="422"/>
      <c r="F56" s="410"/>
      <c r="G56" s="410"/>
      <c r="H56" s="410"/>
      <c r="I56" s="420"/>
      <c r="J56" s="420"/>
      <c r="K56" s="462"/>
      <c r="L56" s="478"/>
      <c r="M56" s="452"/>
      <c r="N56" s="410"/>
      <c r="O56" s="452"/>
      <c r="P56" s="410"/>
      <c r="Q56" s="452"/>
      <c r="R56" s="504"/>
      <c r="S56" s="504"/>
      <c r="T56" s="410"/>
      <c r="U56" s="410"/>
      <c r="V56" s="452"/>
      <c r="W56" s="410"/>
      <c r="X56" s="410"/>
      <c r="Y56" s="518"/>
    </row>
    <row r="57" spans="1:25">
      <c r="A57" s="397"/>
      <c r="B57" s="402"/>
      <c r="C57" s="410"/>
      <c r="D57" s="410"/>
      <c r="E57" s="422"/>
      <c r="F57" s="410"/>
      <c r="G57" s="410"/>
      <c r="H57" s="410"/>
      <c r="I57" s="420"/>
      <c r="J57" s="420"/>
      <c r="K57" s="462"/>
      <c r="L57" s="478"/>
      <c r="M57" s="452"/>
      <c r="N57" s="410"/>
      <c r="O57" s="452"/>
      <c r="P57" s="410"/>
      <c r="Q57" s="452"/>
      <c r="R57" s="504"/>
      <c r="S57" s="504"/>
      <c r="T57" s="410"/>
      <c r="U57" s="410"/>
      <c r="V57" s="452"/>
      <c r="W57" s="410"/>
      <c r="X57" s="410"/>
      <c r="Y57" s="518"/>
    </row>
    <row r="58" spans="1:25">
      <c r="A58" s="397"/>
      <c r="B58" s="402"/>
      <c r="C58" s="410"/>
      <c r="D58" s="410"/>
      <c r="E58" s="422"/>
      <c r="F58" s="410"/>
      <c r="G58" s="410"/>
      <c r="H58" s="410"/>
      <c r="I58" s="420"/>
      <c r="J58" s="420"/>
      <c r="K58" s="462"/>
      <c r="L58" s="478"/>
      <c r="M58" s="452"/>
      <c r="N58" s="410"/>
      <c r="O58" s="452"/>
      <c r="P58" s="410"/>
      <c r="Q58" s="452"/>
      <c r="R58" s="504"/>
      <c r="S58" s="504"/>
      <c r="T58" s="410"/>
      <c r="U58" s="410"/>
      <c r="V58" s="452"/>
      <c r="W58" s="410"/>
      <c r="X58" s="410"/>
      <c r="Y58" s="518"/>
    </row>
    <row r="59" spans="1:25">
      <c r="A59" s="397"/>
      <c r="B59" s="407"/>
      <c r="C59" s="412"/>
      <c r="D59" s="412"/>
      <c r="E59" s="423"/>
      <c r="F59" s="412"/>
      <c r="G59" s="412"/>
      <c r="H59" s="412"/>
      <c r="I59" s="444"/>
      <c r="J59" s="444"/>
      <c r="K59" s="463"/>
      <c r="L59" s="429"/>
      <c r="M59" s="488"/>
      <c r="N59" s="412"/>
      <c r="O59" s="488"/>
      <c r="P59" s="412"/>
      <c r="Q59" s="488"/>
      <c r="R59" s="505"/>
      <c r="S59" s="505"/>
      <c r="T59" s="412"/>
      <c r="U59" s="412"/>
      <c r="V59" s="488"/>
      <c r="W59" s="412"/>
      <c r="X59" s="412"/>
      <c r="Y59" s="519"/>
    </row>
    <row r="60" spans="1:25">
      <c r="A60" s="397"/>
      <c r="B60" s="355">
        <v>12</v>
      </c>
      <c r="C60" s="413" t="s">
        <v>931</v>
      </c>
      <c r="D60" s="413" t="s">
        <v>1338</v>
      </c>
      <c r="E60" s="424" t="s">
        <v>1340</v>
      </c>
      <c r="F60" s="433">
        <v>21983</v>
      </c>
      <c r="G60" s="413" t="s">
        <v>43</v>
      </c>
      <c r="H60" s="413"/>
      <c r="I60" s="445"/>
      <c r="J60" s="445" t="s">
        <v>951</v>
      </c>
      <c r="K60" s="456" t="s">
        <v>1212</v>
      </c>
      <c r="L60" s="479"/>
      <c r="M60" s="489"/>
      <c r="N60" s="413"/>
      <c r="O60" s="489"/>
      <c r="P60" s="413"/>
      <c r="Q60" s="489"/>
      <c r="R60" s="502" t="s">
        <v>819</v>
      </c>
      <c r="S60" s="502" t="s">
        <v>1481</v>
      </c>
      <c r="T60" s="413"/>
      <c r="U60" s="413"/>
      <c r="V60" s="489"/>
      <c r="W60" s="413"/>
      <c r="X60" s="413"/>
      <c r="Y60" s="516"/>
    </row>
    <row r="61" spans="1:25">
      <c r="A61" s="397"/>
      <c r="B61" s="402"/>
      <c r="C61" s="410"/>
      <c r="D61" s="410"/>
      <c r="E61" s="422"/>
      <c r="F61" s="410"/>
      <c r="G61" s="410"/>
      <c r="H61" s="410"/>
      <c r="I61" s="420"/>
      <c r="J61" s="420"/>
      <c r="K61" s="454"/>
      <c r="L61" s="478"/>
      <c r="M61" s="452"/>
      <c r="N61" s="410"/>
      <c r="O61" s="452"/>
      <c r="P61" s="410"/>
      <c r="Q61" s="452"/>
      <c r="R61" s="504"/>
      <c r="S61" s="504"/>
      <c r="T61" s="410"/>
      <c r="U61" s="410"/>
      <c r="V61" s="452"/>
      <c r="W61" s="410"/>
      <c r="X61" s="410"/>
      <c r="Y61" s="518"/>
    </row>
    <row r="62" spans="1:25">
      <c r="A62" s="397"/>
      <c r="B62" s="402"/>
      <c r="C62" s="410"/>
      <c r="D62" s="410"/>
      <c r="E62" s="422"/>
      <c r="F62" s="410"/>
      <c r="G62" s="410"/>
      <c r="H62" s="410"/>
      <c r="I62" s="420"/>
      <c r="J62" s="420"/>
      <c r="K62" s="454"/>
      <c r="L62" s="478"/>
      <c r="M62" s="452"/>
      <c r="N62" s="410"/>
      <c r="O62" s="452"/>
      <c r="P62" s="410"/>
      <c r="Q62" s="452"/>
      <c r="R62" s="504"/>
      <c r="S62" s="504"/>
      <c r="T62" s="410"/>
      <c r="U62" s="410"/>
      <c r="V62" s="452"/>
      <c r="W62" s="410"/>
      <c r="X62" s="410"/>
      <c r="Y62" s="518"/>
    </row>
    <row r="63" spans="1:25">
      <c r="A63" s="397"/>
      <c r="B63" s="402"/>
      <c r="C63" s="410"/>
      <c r="D63" s="410"/>
      <c r="E63" s="422"/>
      <c r="F63" s="410"/>
      <c r="G63" s="410"/>
      <c r="H63" s="410"/>
      <c r="I63" s="420"/>
      <c r="J63" s="420"/>
      <c r="K63" s="454"/>
      <c r="L63" s="478"/>
      <c r="M63" s="452"/>
      <c r="N63" s="410"/>
      <c r="O63" s="452"/>
      <c r="P63" s="410"/>
      <c r="Q63" s="452"/>
      <c r="R63" s="504"/>
      <c r="S63" s="504"/>
      <c r="T63" s="410"/>
      <c r="U63" s="410"/>
      <c r="V63" s="452"/>
      <c r="W63" s="410"/>
      <c r="X63" s="410"/>
      <c r="Y63" s="518"/>
    </row>
    <row r="64" spans="1:25">
      <c r="A64" s="397"/>
      <c r="B64" s="407"/>
      <c r="C64" s="412"/>
      <c r="D64" s="412"/>
      <c r="E64" s="423"/>
      <c r="F64" s="412"/>
      <c r="G64" s="412"/>
      <c r="H64" s="412"/>
      <c r="I64" s="444"/>
      <c r="J64" s="444"/>
      <c r="K64" s="455"/>
      <c r="L64" s="429"/>
      <c r="M64" s="488"/>
      <c r="N64" s="412"/>
      <c r="O64" s="488"/>
      <c r="P64" s="412"/>
      <c r="Q64" s="488"/>
      <c r="R64" s="505"/>
      <c r="S64" s="505"/>
      <c r="T64" s="412"/>
      <c r="U64" s="412"/>
      <c r="V64" s="488"/>
      <c r="W64" s="412"/>
      <c r="X64" s="412"/>
      <c r="Y64" s="519"/>
    </row>
    <row r="65" spans="1:25">
      <c r="A65" s="397"/>
      <c r="B65" s="355">
        <v>13</v>
      </c>
      <c r="C65" s="413" t="s">
        <v>548</v>
      </c>
      <c r="D65" s="413" t="s">
        <v>643</v>
      </c>
      <c r="E65" s="424" t="s">
        <v>942</v>
      </c>
      <c r="F65" s="413" t="s">
        <v>189</v>
      </c>
      <c r="G65" s="413" t="s">
        <v>1277</v>
      </c>
      <c r="H65" s="413" t="s">
        <v>182</v>
      </c>
      <c r="I65" s="445" t="s">
        <v>1342</v>
      </c>
      <c r="J65" s="445" t="s">
        <v>1343</v>
      </c>
      <c r="K65" s="456" t="s">
        <v>1212</v>
      </c>
      <c r="L65" s="479"/>
      <c r="M65" s="489" t="s">
        <v>666</v>
      </c>
      <c r="N65" s="413" t="s">
        <v>178</v>
      </c>
      <c r="O65" s="489" t="s">
        <v>839</v>
      </c>
      <c r="P65" s="413" t="s">
        <v>725</v>
      </c>
      <c r="Q65" s="489"/>
      <c r="R65" s="502" t="s">
        <v>1297</v>
      </c>
      <c r="S65" s="502" t="s">
        <v>1482</v>
      </c>
      <c r="T65" s="413"/>
      <c r="U65" s="413"/>
      <c r="V65" s="489" t="s">
        <v>1382</v>
      </c>
      <c r="W65" s="413"/>
      <c r="X65" s="413"/>
      <c r="Y65" s="516"/>
    </row>
    <row r="66" spans="1:25">
      <c r="A66" s="397"/>
      <c r="B66" s="402"/>
      <c r="C66" s="410"/>
      <c r="D66" s="410"/>
      <c r="E66" s="422"/>
      <c r="F66" s="410"/>
      <c r="G66" s="410"/>
      <c r="H66" s="410"/>
      <c r="I66" s="420"/>
      <c r="J66" s="420"/>
      <c r="K66" s="454"/>
      <c r="L66" s="478"/>
      <c r="M66" s="452"/>
      <c r="N66" s="410"/>
      <c r="O66" s="452"/>
      <c r="P66" s="410"/>
      <c r="Q66" s="452"/>
      <c r="R66" s="504"/>
      <c r="S66" s="504"/>
      <c r="T66" s="410"/>
      <c r="U66" s="410"/>
      <c r="V66" s="452"/>
      <c r="W66" s="410"/>
      <c r="X66" s="410"/>
      <c r="Y66" s="518"/>
    </row>
    <row r="67" spans="1:25">
      <c r="A67" s="397"/>
      <c r="B67" s="402"/>
      <c r="C67" s="410"/>
      <c r="D67" s="410"/>
      <c r="E67" s="422"/>
      <c r="F67" s="410"/>
      <c r="G67" s="410"/>
      <c r="H67" s="410"/>
      <c r="I67" s="420"/>
      <c r="J67" s="420"/>
      <c r="K67" s="454"/>
      <c r="L67" s="478"/>
      <c r="M67" s="452"/>
      <c r="N67" s="410"/>
      <c r="O67" s="452"/>
      <c r="P67" s="410"/>
      <c r="Q67" s="452"/>
      <c r="R67" s="504"/>
      <c r="S67" s="504"/>
      <c r="T67" s="410"/>
      <c r="U67" s="410"/>
      <c r="V67" s="452"/>
      <c r="W67" s="410"/>
      <c r="X67" s="410"/>
      <c r="Y67" s="518"/>
    </row>
    <row r="68" spans="1:25">
      <c r="A68" s="397"/>
      <c r="B68" s="402"/>
      <c r="C68" s="410"/>
      <c r="D68" s="410"/>
      <c r="E68" s="422"/>
      <c r="F68" s="410"/>
      <c r="G68" s="410"/>
      <c r="H68" s="410"/>
      <c r="I68" s="420"/>
      <c r="J68" s="420"/>
      <c r="K68" s="454"/>
      <c r="L68" s="478"/>
      <c r="M68" s="452"/>
      <c r="N68" s="410"/>
      <c r="O68" s="452"/>
      <c r="P68" s="410"/>
      <c r="Q68" s="452"/>
      <c r="R68" s="504"/>
      <c r="S68" s="504"/>
      <c r="T68" s="410"/>
      <c r="U68" s="410"/>
      <c r="V68" s="452"/>
      <c r="W68" s="410"/>
      <c r="X68" s="410"/>
      <c r="Y68" s="518"/>
    </row>
    <row r="69" spans="1:25">
      <c r="A69" s="397"/>
      <c r="B69" s="407"/>
      <c r="C69" s="412"/>
      <c r="D69" s="412"/>
      <c r="E69" s="423"/>
      <c r="F69" s="412"/>
      <c r="G69" s="412"/>
      <c r="H69" s="412"/>
      <c r="I69" s="444"/>
      <c r="J69" s="444"/>
      <c r="K69" s="455"/>
      <c r="L69" s="429"/>
      <c r="M69" s="488"/>
      <c r="N69" s="412"/>
      <c r="O69" s="488"/>
      <c r="P69" s="412"/>
      <c r="Q69" s="488"/>
      <c r="R69" s="505"/>
      <c r="S69" s="505"/>
      <c r="T69" s="412"/>
      <c r="U69" s="412"/>
      <c r="V69" s="488"/>
      <c r="W69" s="412"/>
      <c r="X69" s="412"/>
      <c r="Y69" s="519"/>
    </row>
    <row r="70" spans="1:25">
      <c r="A70" s="397"/>
      <c r="B70" s="355">
        <v>14</v>
      </c>
      <c r="C70" s="413" t="s">
        <v>1193</v>
      </c>
      <c r="D70" s="413" t="s">
        <v>1134</v>
      </c>
      <c r="E70" s="424" t="s">
        <v>1344</v>
      </c>
      <c r="F70" s="433">
        <v>31107</v>
      </c>
      <c r="G70" s="413" t="s">
        <v>1277</v>
      </c>
      <c r="H70" s="413" t="s">
        <v>182</v>
      </c>
      <c r="I70" s="445"/>
      <c r="J70" s="445" t="s">
        <v>129</v>
      </c>
      <c r="K70" s="456" t="s">
        <v>1345</v>
      </c>
      <c r="L70" s="479"/>
      <c r="M70" s="489" t="s">
        <v>754</v>
      </c>
      <c r="N70" s="413" t="s">
        <v>1346</v>
      </c>
      <c r="O70" s="489" t="s">
        <v>1295</v>
      </c>
      <c r="P70" s="413" t="s">
        <v>1347</v>
      </c>
      <c r="Q70" s="489" t="s">
        <v>1280</v>
      </c>
      <c r="R70" s="502" t="s">
        <v>1149</v>
      </c>
      <c r="S70" s="502" t="s">
        <v>809</v>
      </c>
      <c r="T70" s="413"/>
      <c r="U70" s="413"/>
      <c r="V70" s="489"/>
      <c r="W70" s="413"/>
      <c r="X70" s="413"/>
      <c r="Y70" s="516"/>
    </row>
    <row r="71" spans="1:25">
      <c r="A71" s="397"/>
      <c r="B71" s="402"/>
      <c r="C71" s="410"/>
      <c r="D71" s="410"/>
      <c r="E71" s="422"/>
      <c r="F71" s="410"/>
      <c r="G71" s="410"/>
      <c r="H71" s="410"/>
      <c r="I71" s="420"/>
      <c r="J71" s="420"/>
      <c r="K71" s="454"/>
      <c r="L71" s="478"/>
      <c r="M71" s="452"/>
      <c r="N71" s="410"/>
      <c r="O71" s="452"/>
      <c r="P71" s="410"/>
      <c r="Q71" s="452"/>
      <c r="R71" s="504"/>
      <c r="S71" s="504"/>
      <c r="T71" s="410"/>
      <c r="U71" s="410"/>
      <c r="V71" s="452"/>
      <c r="W71" s="410"/>
      <c r="X71" s="410"/>
      <c r="Y71" s="518"/>
    </row>
    <row r="72" spans="1:25">
      <c r="A72" s="397"/>
      <c r="B72" s="402"/>
      <c r="C72" s="410"/>
      <c r="D72" s="410"/>
      <c r="E72" s="422"/>
      <c r="F72" s="410"/>
      <c r="G72" s="410"/>
      <c r="H72" s="410"/>
      <c r="I72" s="420"/>
      <c r="J72" s="420"/>
      <c r="K72" s="454"/>
      <c r="L72" s="478"/>
      <c r="M72" s="452"/>
      <c r="N72" s="410"/>
      <c r="O72" s="452"/>
      <c r="P72" s="410"/>
      <c r="Q72" s="452"/>
      <c r="R72" s="504"/>
      <c r="S72" s="504"/>
      <c r="T72" s="410"/>
      <c r="U72" s="410"/>
      <c r="V72" s="452"/>
      <c r="W72" s="410"/>
      <c r="X72" s="410"/>
      <c r="Y72" s="518"/>
    </row>
    <row r="73" spans="1:25">
      <c r="A73" s="397"/>
      <c r="B73" s="402"/>
      <c r="C73" s="410"/>
      <c r="D73" s="410"/>
      <c r="E73" s="422"/>
      <c r="F73" s="410"/>
      <c r="G73" s="410"/>
      <c r="H73" s="410"/>
      <c r="I73" s="420"/>
      <c r="J73" s="420"/>
      <c r="K73" s="454"/>
      <c r="L73" s="478"/>
      <c r="M73" s="452"/>
      <c r="N73" s="410"/>
      <c r="O73" s="452"/>
      <c r="P73" s="410"/>
      <c r="Q73" s="452"/>
      <c r="R73" s="504"/>
      <c r="S73" s="504"/>
      <c r="T73" s="410"/>
      <c r="U73" s="410"/>
      <c r="V73" s="452"/>
      <c r="W73" s="410"/>
      <c r="X73" s="410"/>
      <c r="Y73" s="518"/>
    </row>
    <row r="74" spans="1:25">
      <c r="A74" s="397"/>
      <c r="B74" s="407"/>
      <c r="C74" s="412"/>
      <c r="D74" s="412"/>
      <c r="E74" s="423"/>
      <c r="F74" s="412"/>
      <c r="G74" s="412"/>
      <c r="H74" s="412"/>
      <c r="I74" s="444"/>
      <c r="J74" s="444"/>
      <c r="K74" s="455"/>
      <c r="L74" s="429"/>
      <c r="M74" s="488"/>
      <c r="N74" s="412"/>
      <c r="O74" s="488"/>
      <c r="P74" s="412"/>
      <c r="Q74" s="488"/>
      <c r="R74" s="505"/>
      <c r="S74" s="505"/>
      <c r="T74" s="412"/>
      <c r="U74" s="412"/>
      <c r="V74" s="488"/>
      <c r="W74" s="412"/>
      <c r="X74" s="412"/>
      <c r="Y74" s="519"/>
    </row>
    <row r="75" spans="1:25">
      <c r="A75" s="397"/>
      <c r="B75" s="355">
        <v>15</v>
      </c>
      <c r="C75" s="413" t="s">
        <v>137</v>
      </c>
      <c r="D75" s="413" t="s">
        <v>244</v>
      </c>
      <c r="E75" s="424" t="s">
        <v>1029</v>
      </c>
      <c r="F75" s="433">
        <v>30259</v>
      </c>
      <c r="G75" s="413" t="s">
        <v>1277</v>
      </c>
      <c r="H75" s="413" t="s">
        <v>115</v>
      </c>
      <c r="I75" s="445"/>
      <c r="J75" s="445" t="s">
        <v>1348</v>
      </c>
      <c r="K75" s="465" t="s">
        <v>1349</v>
      </c>
      <c r="L75" s="480" t="s">
        <v>512</v>
      </c>
      <c r="M75" s="489" t="s">
        <v>1350</v>
      </c>
      <c r="N75" s="489" t="s">
        <v>682</v>
      </c>
      <c r="O75" s="489" t="s">
        <v>1295</v>
      </c>
      <c r="P75" s="489" t="s">
        <v>1270</v>
      </c>
      <c r="Q75" s="495" t="s">
        <v>1124</v>
      </c>
      <c r="R75" s="502" t="s">
        <v>1335</v>
      </c>
      <c r="S75" s="502" t="s">
        <v>1483</v>
      </c>
      <c r="T75" s="413"/>
      <c r="U75" s="413"/>
      <c r="V75" s="489"/>
      <c r="W75" s="413"/>
      <c r="X75" s="413"/>
      <c r="Y75" s="516"/>
    </row>
    <row r="76" spans="1:25">
      <c r="A76" s="397"/>
      <c r="B76" s="402"/>
      <c r="C76" s="410"/>
      <c r="D76" s="410"/>
      <c r="E76" s="422"/>
      <c r="F76" s="410"/>
      <c r="G76" s="410"/>
      <c r="H76" s="410"/>
      <c r="I76" s="420"/>
      <c r="J76" s="420"/>
      <c r="K76" s="466"/>
      <c r="L76" s="481"/>
      <c r="M76" s="452"/>
      <c r="N76" s="452"/>
      <c r="O76" s="452"/>
      <c r="P76" s="452"/>
      <c r="Q76" s="496"/>
      <c r="R76" s="504"/>
      <c r="S76" s="504"/>
      <c r="T76" s="410"/>
      <c r="U76" s="410"/>
      <c r="V76" s="452"/>
      <c r="W76" s="410"/>
      <c r="X76" s="410"/>
      <c r="Y76" s="518"/>
    </row>
    <row r="77" spans="1:25">
      <c r="A77" s="397"/>
      <c r="B77" s="402"/>
      <c r="C77" s="410"/>
      <c r="D77" s="410"/>
      <c r="E77" s="422"/>
      <c r="F77" s="410"/>
      <c r="G77" s="410"/>
      <c r="H77" s="410"/>
      <c r="I77" s="420"/>
      <c r="J77" s="420"/>
      <c r="K77" s="466"/>
      <c r="L77" s="481"/>
      <c r="M77" s="452"/>
      <c r="N77" s="452"/>
      <c r="O77" s="452"/>
      <c r="P77" s="452"/>
      <c r="Q77" s="496"/>
      <c r="R77" s="504"/>
      <c r="S77" s="504"/>
      <c r="T77" s="410"/>
      <c r="U77" s="410"/>
      <c r="V77" s="452"/>
      <c r="W77" s="410"/>
      <c r="X77" s="410"/>
      <c r="Y77" s="518"/>
    </row>
    <row r="78" spans="1:25">
      <c r="A78" s="397"/>
      <c r="B78" s="402"/>
      <c r="C78" s="410"/>
      <c r="D78" s="410"/>
      <c r="E78" s="422"/>
      <c r="F78" s="410"/>
      <c r="G78" s="410"/>
      <c r="H78" s="410"/>
      <c r="I78" s="420"/>
      <c r="J78" s="420"/>
      <c r="K78" s="466"/>
      <c r="L78" s="481"/>
      <c r="M78" s="452"/>
      <c r="N78" s="452"/>
      <c r="O78" s="452"/>
      <c r="P78" s="452"/>
      <c r="Q78" s="496"/>
      <c r="R78" s="504"/>
      <c r="S78" s="504"/>
      <c r="T78" s="410"/>
      <c r="U78" s="410"/>
      <c r="V78" s="452"/>
      <c r="W78" s="410"/>
      <c r="X78" s="410"/>
      <c r="Y78" s="518"/>
    </row>
    <row r="79" spans="1:25">
      <c r="A79" s="397"/>
      <c r="B79" s="407"/>
      <c r="C79" s="412"/>
      <c r="D79" s="412"/>
      <c r="E79" s="423"/>
      <c r="F79" s="412"/>
      <c r="G79" s="412"/>
      <c r="H79" s="412"/>
      <c r="I79" s="444"/>
      <c r="J79" s="444"/>
      <c r="K79" s="467"/>
      <c r="L79" s="482"/>
      <c r="M79" s="488"/>
      <c r="N79" s="488"/>
      <c r="O79" s="488"/>
      <c r="P79" s="488"/>
      <c r="Q79" s="497"/>
      <c r="R79" s="505"/>
      <c r="S79" s="505"/>
      <c r="T79" s="412"/>
      <c r="U79" s="412"/>
      <c r="V79" s="488"/>
      <c r="W79" s="412"/>
      <c r="X79" s="412"/>
      <c r="Y79" s="519"/>
    </row>
    <row r="80" spans="1:25">
      <c r="A80" s="397"/>
      <c r="B80" s="355">
        <v>16</v>
      </c>
      <c r="C80" s="413" t="s">
        <v>672</v>
      </c>
      <c r="D80" s="413" t="s">
        <v>258</v>
      </c>
      <c r="E80" s="424" t="s">
        <v>594</v>
      </c>
      <c r="F80" s="433">
        <v>21444</v>
      </c>
      <c r="G80" s="413" t="s">
        <v>1277</v>
      </c>
      <c r="H80" s="413" t="s">
        <v>182</v>
      </c>
      <c r="I80" s="445" t="s">
        <v>1352</v>
      </c>
      <c r="J80" s="445" t="s">
        <v>762</v>
      </c>
      <c r="K80" s="456" t="s">
        <v>1212</v>
      </c>
      <c r="L80" s="479"/>
      <c r="M80" s="489" t="s">
        <v>1354</v>
      </c>
      <c r="N80" s="413"/>
      <c r="O80" s="489" t="s">
        <v>1295</v>
      </c>
      <c r="P80" s="413" t="s">
        <v>1356</v>
      </c>
      <c r="Q80" s="489"/>
      <c r="R80" s="502" t="s">
        <v>484</v>
      </c>
      <c r="S80" s="502" t="s">
        <v>833</v>
      </c>
      <c r="T80" s="413"/>
      <c r="U80" s="413"/>
      <c r="V80" s="489"/>
      <c r="W80" s="413"/>
      <c r="X80" s="413"/>
      <c r="Y80" s="516"/>
    </row>
    <row r="81" spans="1:25">
      <c r="A81" s="397"/>
      <c r="B81" s="402"/>
      <c r="C81" s="410"/>
      <c r="D81" s="410"/>
      <c r="E81" s="422"/>
      <c r="F81" s="410"/>
      <c r="G81" s="410"/>
      <c r="H81" s="410"/>
      <c r="I81" s="420"/>
      <c r="J81" s="420"/>
      <c r="K81" s="454"/>
      <c r="L81" s="478"/>
      <c r="M81" s="452"/>
      <c r="N81" s="410"/>
      <c r="O81" s="452"/>
      <c r="P81" s="410"/>
      <c r="Q81" s="452"/>
      <c r="R81" s="504"/>
      <c r="S81" s="504"/>
      <c r="T81" s="410"/>
      <c r="U81" s="410"/>
      <c r="V81" s="452"/>
      <c r="W81" s="410"/>
      <c r="X81" s="410"/>
      <c r="Y81" s="518"/>
    </row>
    <row r="82" spans="1:25">
      <c r="A82" s="397"/>
      <c r="B82" s="402"/>
      <c r="C82" s="410"/>
      <c r="D82" s="410"/>
      <c r="E82" s="422"/>
      <c r="F82" s="410"/>
      <c r="G82" s="410"/>
      <c r="H82" s="410"/>
      <c r="I82" s="420"/>
      <c r="J82" s="420"/>
      <c r="K82" s="454"/>
      <c r="L82" s="478"/>
      <c r="M82" s="452"/>
      <c r="N82" s="410"/>
      <c r="O82" s="452"/>
      <c r="P82" s="410"/>
      <c r="Q82" s="452"/>
      <c r="R82" s="504"/>
      <c r="S82" s="504"/>
      <c r="T82" s="410"/>
      <c r="U82" s="410"/>
      <c r="V82" s="452"/>
      <c r="W82" s="410"/>
      <c r="X82" s="410"/>
      <c r="Y82" s="518"/>
    </row>
    <row r="83" spans="1:25">
      <c r="A83" s="397"/>
      <c r="B83" s="402"/>
      <c r="C83" s="410"/>
      <c r="D83" s="410"/>
      <c r="E83" s="422"/>
      <c r="F83" s="410"/>
      <c r="G83" s="410"/>
      <c r="H83" s="410"/>
      <c r="I83" s="420"/>
      <c r="J83" s="420"/>
      <c r="K83" s="454"/>
      <c r="L83" s="478"/>
      <c r="M83" s="452"/>
      <c r="N83" s="410"/>
      <c r="O83" s="452"/>
      <c r="P83" s="410"/>
      <c r="Q83" s="452"/>
      <c r="R83" s="504"/>
      <c r="S83" s="504"/>
      <c r="T83" s="410"/>
      <c r="U83" s="410"/>
      <c r="V83" s="452"/>
      <c r="W83" s="410"/>
      <c r="X83" s="410"/>
      <c r="Y83" s="518"/>
    </row>
    <row r="84" spans="1:25">
      <c r="A84" s="396"/>
      <c r="B84" s="403"/>
      <c r="C84" s="414"/>
      <c r="D84" s="414"/>
      <c r="E84" s="425"/>
      <c r="F84" s="414"/>
      <c r="G84" s="414"/>
      <c r="H84" s="414"/>
      <c r="I84" s="446"/>
      <c r="J84" s="446"/>
      <c r="K84" s="468"/>
      <c r="L84" s="483"/>
      <c r="M84" s="490"/>
      <c r="N84" s="414"/>
      <c r="O84" s="490"/>
      <c r="P84" s="414"/>
      <c r="Q84" s="490"/>
      <c r="R84" s="509"/>
      <c r="S84" s="509"/>
      <c r="T84" s="414"/>
      <c r="U84" s="414"/>
      <c r="V84" s="490"/>
      <c r="W84" s="414"/>
      <c r="X84" s="414"/>
      <c r="Y84" s="520"/>
    </row>
    <row r="85" spans="1:25">
      <c r="A85" s="395" t="s">
        <v>245</v>
      </c>
      <c r="B85" s="401">
        <v>17</v>
      </c>
      <c r="C85" s="411" t="s">
        <v>1268</v>
      </c>
      <c r="D85" s="411" t="s">
        <v>1134</v>
      </c>
      <c r="E85" s="421" t="s">
        <v>1358</v>
      </c>
      <c r="F85" s="411" t="s">
        <v>1359</v>
      </c>
      <c r="G85" s="411" t="s">
        <v>1277</v>
      </c>
      <c r="H85" s="411" t="s">
        <v>115</v>
      </c>
      <c r="I85" s="443"/>
      <c r="J85" s="443" t="s">
        <v>783</v>
      </c>
      <c r="K85" s="453" t="s">
        <v>1212</v>
      </c>
      <c r="L85" s="484" t="s">
        <v>63</v>
      </c>
      <c r="M85" s="451"/>
      <c r="N85" s="411"/>
      <c r="O85" s="451" t="s">
        <v>1360</v>
      </c>
      <c r="P85" s="443" t="s">
        <v>802</v>
      </c>
      <c r="Q85" s="451"/>
      <c r="R85" s="503" t="s">
        <v>453</v>
      </c>
      <c r="S85" s="503" t="s">
        <v>1484</v>
      </c>
      <c r="T85" s="411"/>
      <c r="U85" s="411"/>
      <c r="V85" s="451"/>
      <c r="W85" s="411"/>
      <c r="X85" s="411"/>
      <c r="Y85" s="517"/>
    </row>
    <row r="86" spans="1:25">
      <c r="A86" s="397"/>
      <c r="B86" s="402"/>
      <c r="C86" s="410"/>
      <c r="D86" s="410"/>
      <c r="E86" s="422"/>
      <c r="F86" s="410"/>
      <c r="G86" s="410"/>
      <c r="H86" s="410"/>
      <c r="I86" s="420"/>
      <c r="J86" s="420"/>
      <c r="K86" s="454"/>
      <c r="L86" s="481"/>
      <c r="M86" s="452"/>
      <c r="N86" s="410"/>
      <c r="O86" s="452"/>
      <c r="P86" s="420"/>
      <c r="Q86" s="452"/>
      <c r="R86" s="504"/>
      <c r="S86" s="504"/>
      <c r="T86" s="410"/>
      <c r="U86" s="410"/>
      <c r="V86" s="452"/>
      <c r="W86" s="410"/>
      <c r="X86" s="410"/>
      <c r="Y86" s="518"/>
    </row>
    <row r="87" spans="1:25">
      <c r="A87" s="397"/>
      <c r="B87" s="402"/>
      <c r="C87" s="410"/>
      <c r="D87" s="410"/>
      <c r="E87" s="422"/>
      <c r="F87" s="410"/>
      <c r="G87" s="410"/>
      <c r="H87" s="410"/>
      <c r="I87" s="420"/>
      <c r="J87" s="420"/>
      <c r="K87" s="454"/>
      <c r="L87" s="481"/>
      <c r="M87" s="452"/>
      <c r="N87" s="410"/>
      <c r="O87" s="452"/>
      <c r="P87" s="420"/>
      <c r="Q87" s="452"/>
      <c r="R87" s="504"/>
      <c r="S87" s="504"/>
      <c r="T87" s="410"/>
      <c r="U87" s="410"/>
      <c r="V87" s="452"/>
      <c r="W87" s="410"/>
      <c r="X87" s="410"/>
      <c r="Y87" s="518"/>
    </row>
    <row r="88" spans="1:25">
      <c r="A88" s="397"/>
      <c r="B88" s="402"/>
      <c r="C88" s="410"/>
      <c r="D88" s="410"/>
      <c r="E88" s="422"/>
      <c r="F88" s="410"/>
      <c r="G88" s="410"/>
      <c r="H88" s="410"/>
      <c r="I88" s="420"/>
      <c r="J88" s="420"/>
      <c r="K88" s="454"/>
      <c r="L88" s="481"/>
      <c r="M88" s="452"/>
      <c r="N88" s="410"/>
      <c r="O88" s="452"/>
      <c r="P88" s="420"/>
      <c r="Q88" s="452"/>
      <c r="R88" s="504"/>
      <c r="S88" s="504"/>
      <c r="T88" s="410"/>
      <c r="U88" s="410"/>
      <c r="V88" s="452"/>
      <c r="W88" s="410"/>
      <c r="X88" s="410"/>
      <c r="Y88" s="518"/>
    </row>
    <row r="89" spans="1:25">
      <c r="A89" s="397"/>
      <c r="B89" s="407"/>
      <c r="C89" s="412"/>
      <c r="D89" s="412"/>
      <c r="E89" s="423"/>
      <c r="F89" s="412"/>
      <c r="G89" s="412"/>
      <c r="H89" s="412"/>
      <c r="I89" s="444"/>
      <c r="J89" s="444"/>
      <c r="K89" s="455"/>
      <c r="L89" s="482"/>
      <c r="M89" s="488"/>
      <c r="N89" s="412"/>
      <c r="O89" s="488"/>
      <c r="P89" s="444"/>
      <c r="Q89" s="488"/>
      <c r="R89" s="505"/>
      <c r="S89" s="505"/>
      <c r="T89" s="412"/>
      <c r="U89" s="412"/>
      <c r="V89" s="488"/>
      <c r="W89" s="412"/>
      <c r="X89" s="412"/>
      <c r="Y89" s="519"/>
    </row>
    <row r="90" spans="1:25">
      <c r="A90" s="397"/>
      <c r="B90" s="355">
        <v>18</v>
      </c>
      <c r="C90" s="413" t="s">
        <v>1008</v>
      </c>
      <c r="D90" s="413" t="s">
        <v>419</v>
      </c>
      <c r="E90" s="424" t="s">
        <v>1361</v>
      </c>
      <c r="F90" s="433">
        <v>28184</v>
      </c>
      <c r="G90" s="413" t="s">
        <v>1277</v>
      </c>
      <c r="H90" s="413" t="s">
        <v>115</v>
      </c>
      <c r="I90" s="445"/>
      <c r="J90" s="445" t="s">
        <v>1362</v>
      </c>
      <c r="K90" s="456" t="s">
        <v>1212</v>
      </c>
      <c r="L90" s="479"/>
      <c r="M90" s="489" t="s">
        <v>1117</v>
      </c>
      <c r="N90" s="413"/>
      <c r="O90" s="489"/>
      <c r="P90" s="413"/>
      <c r="Q90" s="489"/>
      <c r="R90" s="502" t="s">
        <v>1363</v>
      </c>
      <c r="S90" s="502" t="s">
        <v>89</v>
      </c>
      <c r="T90" s="413"/>
      <c r="U90" s="413"/>
      <c r="V90" s="489" t="s">
        <v>13</v>
      </c>
      <c r="W90" s="413"/>
      <c r="X90" s="413"/>
      <c r="Y90" s="516"/>
    </row>
    <row r="91" spans="1:25">
      <c r="A91" s="397"/>
      <c r="B91" s="402"/>
      <c r="C91" s="410"/>
      <c r="D91" s="410"/>
      <c r="E91" s="422"/>
      <c r="F91" s="410"/>
      <c r="G91" s="410"/>
      <c r="H91" s="410"/>
      <c r="I91" s="420"/>
      <c r="J91" s="420"/>
      <c r="K91" s="454"/>
      <c r="L91" s="478"/>
      <c r="M91" s="452"/>
      <c r="N91" s="410"/>
      <c r="O91" s="452"/>
      <c r="P91" s="410"/>
      <c r="Q91" s="452"/>
      <c r="R91" s="504"/>
      <c r="S91" s="504"/>
      <c r="T91" s="410"/>
      <c r="U91" s="410"/>
      <c r="V91" s="452"/>
      <c r="W91" s="410"/>
      <c r="X91" s="410"/>
      <c r="Y91" s="518"/>
    </row>
    <row r="92" spans="1:25">
      <c r="A92" s="397"/>
      <c r="B92" s="402"/>
      <c r="C92" s="410"/>
      <c r="D92" s="410"/>
      <c r="E92" s="422"/>
      <c r="F92" s="410"/>
      <c r="G92" s="410"/>
      <c r="H92" s="410"/>
      <c r="I92" s="420"/>
      <c r="J92" s="420"/>
      <c r="K92" s="454"/>
      <c r="L92" s="478"/>
      <c r="M92" s="452"/>
      <c r="N92" s="410"/>
      <c r="O92" s="452"/>
      <c r="P92" s="410"/>
      <c r="Q92" s="452"/>
      <c r="R92" s="504"/>
      <c r="S92" s="504"/>
      <c r="T92" s="410"/>
      <c r="U92" s="410"/>
      <c r="V92" s="452"/>
      <c r="W92" s="410"/>
      <c r="X92" s="410"/>
      <c r="Y92" s="518"/>
    </row>
    <row r="93" spans="1:25">
      <c r="A93" s="397"/>
      <c r="B93" s="402"/>
      <c r="C93" s="410"/>
      <c r="D93" s="410"/>
      <c r="E93" s="422"/>
      <c r="F93" s="410"/>
      <c r="G93" s="410"/>
      <c r="H93" s="410"/>
      <c r="I93" s="420"/>
      <c r="J93" s="420"/>
      <c r="K93" s="454"/>
      <c r="L93" s="478"/>
      <c r="M93" s="452"/>
      <c r="N93" s="410"/>
      <c r="O93" s="452"/>
      <c r="P93" s="410"/>
      <c r="Q93" s="452"/>
      <c r="R93" s="504"/>
      <c r="S93" s="504"/>
      <c r="T93" s="410"/>
      <c r="U93" s="410"/>
      <c r="V93" s="452"/>
      <c r="W93" s="410"/>
      <c r="X93" s="410"/>
      <c r="Y93" s="518"/>
    </row>
    <row r="94" spans="1:25">
      <c r="A94" s="397"/>
      <c r="B94" s="407"/>
      <c r="C94" s="412"/>
      <c r="D94" s="412"/>
      <c r="E94" s="423"/>
      <c r="F94" s="412"/>
      <c r="G94" s="412"/>
      <c r="H94" s="412"/>
      <c r="I94" s="444"/>
      <c r="J94" s="444"/>
      <c r="K94" s="455"/>
      <c r="L94" s="429"/>
      <c r="M94" s="488"/>
      <c r="N94" s="412"/>
      <c r="O94" s="488"/>
      <c r="P94" s="412"/>
      <c r="Q94" s="488"/>
      <c r="R94" s="505"/>
      <c r="S94" s="505"/>
      <c r="T94" s="412"/>
      <c r="U94" s="412"/>
      <c r="V94" s="488"/>
      <c r="W94" s="412"/>
      <c r="X94" s="412"/>
      <c r="Y94" s="519"/>
    </row>
    <row r="95" spans="1:25">
      <c r="A95" s="397"/>
      <c r="B95" s="355">
        <v>19</v>
      </c>
      <c r="C95" s="413" t="s">
        <v>1311</v>
      </c>
      <c r="D95" s="413" t="s">
        <v>356</v>
      </c>
      <c r="E95" s="424" t="s">
        <v>1364</v>
      </c>
      <c r="F95" s="433">
        <v>19281</v>
      </c>
      <c r="G95" s="413" t="s">
        <v>43</v>
      </c>
      <c r="H95" s="413" t="s">
        <v>182</v>
      </c>
      <c r="I95" s="445"/>
      <c r="J95" s="445"/>
      <c r="K95" s="456" t="s">
        <v>1221</v>
      </c>
      <c r="L95" s="479"/>
      <c r="M95" s="489"/>
      <c r="N95" s="413"/>
      <c r="O95" s="489" t="s">
        <v>1365</v>
      </c>
      <c r="P95" s="413"/>
      <c r="Q95" s="489"/>
      <c r="R95" s="502" t="s">
        <v>1245</v>
      </c>
      <c r="S95" s="502" t="s">
        <v>1485</v>
      </c>
      <c r="T95" s="413"/>
      <c r="U95" s="413"/>
      <c r="V95" s="489" t="s">
        <v>24</v>
      </c>
      <c r="W95" s="413" t="s">
        <v>37</v>
      </c>
      <c r="X95" s="413"/>
      <c r="Y95" s="516"/>
    </row>
    <row r="96" spans="1:25">
      <c r="A96" s="397"/>
      <c r="B96" s="402"/>
      <c r="C96" s="410"/>
      <c r="D96" s="410"/>
      <c r="E96" s="422"/>
      <c r="F96" s="410"/>
      <c r="G96" s="410"/>
      <c r="H96" s="410"/>
      <c r="I96" s="420"/>
      <c r="J96" s="420"/>
      <c r="K96" s="454"/>
      <c r="L96" s="478"/>
      <c r="M96" s="452"/>
      <c r="N96" s="410"/>
      <c r="O96" s="452"/>
      <c r="P96" s="410"/>
      <c r="Q96" s="452"/>
      <c r="R96" s="504"/>
      <c r="S96" s="504"/>
      <c r="T96" s="410"/>
      <c r="U96" s="410"/>
      <c r="V96" s="452"/>
      <c r="W96" s="410"/>
      <c r="X96" s="410"/>
      <c r="Y96" s="518"/>
    </row>
    <row r="97" spans="1:25">
      <c r="A97" s="397"/>
      <c r="B97" s="402"/>
      <c r="C97" s="410"/>
      <c r="D97" s="410"/>
      <c r="E97" s="422"/>
      <c r="F97" s="410"/>
      <c r="G97" s="410"/>
      <c r="H97" s="410"/>
      <c r="I97" s="420"/>
      <c r="J97" s="420"/>
      <c r="K97" s="454"/>
      <c r="L97" s="478"/>
      <c r="M97" s="452"/>
      <c r="N97" s="410"/>
      <c r="O97" s="452"/>
      <c r="P97" s="410"/>
      <c r="Q97" s="452"/>
      <c r="R97" s="504"/>
      <c r="S97" s="504"/>
      <c r="T97" s="410"/>
      <c r="U97" s="410"/>
      <c r="V97" s="452"/>
      <c r="W97" s="410"/>
      <c r="X97" s="410"/>
      <c r="Y97" s="518"/>
    </row>
    <row r="98" spans="1:25">
      <c r="A98" s="397"/>
      <c r="B98" s="402"/>
      <c r="C98" s="410"/>
      <c r="D98" s="410"/>
      <c r="E98" s="422"/>
      <c r="F98" s="410"/>
      <c r="G98" s="410"/>
      <c r="H98" s="410"/>
      <c r="I98" s="420"/>
      <c r="J98" s="420"/>
      <c r="K98" s="454"/>
      <c r="L98" s="478"/>
      <c r="M98" s="452"/>
      <c r="N98" s="410"/>
      <c r="O98" s="452"/>
      <c r="P98" s="410"/>
      <c r="Q98" s="452"/>
      <c r="R98" s="504"/>
      <c r="S98" s="504"/>
      <c r="T98" s="410"/>
      <c r="U98" s="410"/>
      <c r="V98" s="452"/>
      <c r="W98" s="410"/>
      <c r="X98" s="410"/>
      <c r="Y98" s="518"/>
    </row>
    <row r="99" spans="1:25">
      <c r="A99" s="397"/>
      <c r="B99" s="407"/>
      <c r="C99" s="412"/>
      <c r="D99" s="412"/>
      <c r="E99" s="423"/>
      <c r="F99" s="412"/>
      <c r="G99" s="412"/>
      <c r="H99" s="412"/>
      <c r="I99" s="444"/>
      <c r="J99" s="444"/>
      <c r="K99" s="455"/>
      <c r="L99" s="429"/>
      <c r="M99" s="488"/>
      <c r="N99" s="412"/>
      <c r="O99" s="488"/>
      <c r="P99" s="412"/>
      <c r="Q99" s="488"/>
      <c r="R99" s="505"/>
      <c r="S99" s="505"/>
      <c r="T99" s="412"/>
      <c r="U99" s="412"/>
      <c r="V99" s="488"/>
      <c r="W99" s="412"/>
      <c r="X99" s="412"/>
      <c r="Y99" s="519"/>
    </row>
    <row r="100" spans="1:25">
      <c r="A100" s="397"/>
      <c r="B100" s="355">
        <v>20</v>
      </c>
      <c r="C100" s="413" t="s">
        <v>1366</v>
      </c>
      <c r="D100" s="413" t="s">
        <v>376</v>
      </c>
      <c r="E100" s="424" t="s">
        <v>1367</v>
      </c>
      <c r="F100" s="413" t="s">
        <v>1369</v>
      </c>
      <c r="G100" s="413" t="s">
        <v>1277</v>
      </c>
      <c r="H100" s="413" t="s">
        <v>182</v>
      </c>
      <c r="I100" s="445"/>
      <c r="J100" s="445" t="s">
        <v>1370</v>
      </c>
      <c r="K100" s="465" t="s">
        <v>1371</v>
      </c>
      <c r="L100" s="479"/>
      <c r="M100" s="489"/>
      <c r="N100" s="413"/>
      <c r="O100" s="489"/>
      <c r="P100" s="413"/>
      <c r="Q100" s="489"/>
      <c r="R100" s="502" t="s">
        <v>1372</v>
      </c>
      <c r="S100" s="502" t="s">
        <v>1487</v>
      </c>
      <c r="T100" s="413"/>
      <c r="U100" s="413"/>
      <c r="V100" s="489" t="s">
        <v>1383</v>
      </c>
      <c r="W100" s="413"/>
      <c r="X100" s="413"/>
      <c r="Y100" s="516"/>
    </row>
    <row r="101" spans="1:25">
      <c r="A101" s="397"/>
      <c r="B101" s="402"/>
      <c r="C101" s="410"/>
      <c r="D101" s="410"/>
      <c r="E101" s="422"/>
      <c r="F101" s="410"/>
      <c r="G101" s="410"/>
      <c r="H101" s="410"/>
      <c r="I101" s="420"/>
      <c r="J101" s="420"/>
      <c r="K101" s="466"/>
      <c r="L101" s="478"/>
      <c r="M101" s="452"/>
      <c r="N101" s="410"/>
      <c r="O101" s="452"/>
      <c r="P101" s="410"/>
      <c r="Q101" s="452"/>
      <c r="R101" s="504"/>
      <c r="S101" s="504"/>
      <c r="T101" s="410"/>
      <c r="U101" s="410"/>
      <c r="V101" s="452"/>
      <c r="W101" s="410"/>
      <c r="X101" s="410"/>
      <c r="Y101" s="518"/>
    </row>
    <row r="102" spans="1:25">
      <c r="A102" s="397"/>
      <c r="B102" s="402"/>
      <c r="C102" s="410"/>
      <c r="D102" s="410"/>
      <c r="E102" s="422"/>
      <c r="F102" s="410"/>
      <c r="G102" s="410"/>
      <c r="H102" s="410"/>
      <c r="I102" s="420"/>
      <c r="J102" s="420"/>
      <c r="K102" s="466"/>
      <c r="L102" s="478"/>
      <c r="M102" s="452"/>
      <c r="N102" s="410"/>
      <c r="O102" s="452"/>
      <c r="P102" s="410"/>
      <c r="Q102" s="452"/>
      <c r="R102" s="504"/>
      <c r="S102" s="504"/>
      <c r="T102" s="410"/>
      <c r="U102" s="410"/>
      <c r="V102" s="452"/>
      <c r="W102" s="410"/>
      <c r="X102" s="410"/>
      <c r="Y102" s="518"/>
    </row>
    <row r="103" spans="1:25">
      <c r="A103" s="397"/>
      <c r="B103" s="402"/>
      <c r="C103" s="410"/>
      <c r="D103" s="410"/>
      <c r="E103" s="422"/>
      <c r="F103" s="410"/>
      <c r="G103" s="410"/>
      <c r="H103" s="410"/>
      <c r="I103" s="420"/>
      <c r="J103" s="420"/>
      <c r="K103" s="466"/>
      <c r="L103" s="478"/>
      <c r="M103" s="452"/>
      <c r="N103" s="410"/>
      <c r="O103" s="452"/>
      <c r="P103" s="410"/>
      <c r="Q103" s="452"/>
      <c r="R103" s="504"/>
      <c r="S103" s="504"/>
      <c r="T103" s="410"/>
      <c r="U103" s="410"/>
      <c r="V103" s="452"/>
      <c r="W103" s="410"/>
      <c r="X103" s="410"/>
      <c r="Y103" s="518"/>
    </row>
    <row r="104" spans="1:25">
      <c r="A104" s="397"/>
      <c r="B104" s="407"/>
      <c r="C104" s="412"/>
      <c r="D104" s="412"/>
      <c r="E104" s="423"/>
      <c r="F104" s="412"/>
      <c r="G104" s="412"/>
      <c r="H104" s="412"/>
      <c r="I104" s="444"/>
      <c r="J104" s="444"/>
      <c r="K104" s="467"/>
      <c r="L104" s="429"/>
      <c r="M104" s="488"/>
      <c r="N104" s="412"/>
      <c r="O104" s="488"/>
      <c r="P104" s="412"/>
      <c r="Q104" s="488"/>
      <c r="R104" s="505"/>
      <c r="S104" s="505"/>
      <c r="T104" s="412"/>
      <c r="U104" s="412"/>
      <c r="V104" s="488"/>
      <c r="W104" s="412"/>
      <c r="X104" s="412"/>
      <c r="Y104" s="519"/>
    </row>
    <row r="105" spans="1:25" ht="13.5" customHeight="1">
      <c r="A105" s="397"/>
      <c r="B105" s="355">
        <v>21</v>
      </c>
      <c r="C105" s="413" t="s">
        <v>38</v>
      </c>
      <c r="D105" s="413" t="s">
        <v>1063</v>
      </c>
      <c r="E105" s="424" t="s">
        <v>1373</v>
      </c>
      <c r="F105" s="433">
        <v>20069</v>
      </c>
      <c r="G105" s="413" t="s">
        <v>43</v>
      </c>
      <c r="H105" s="413"/>
      <c r="I105" s="445"/>
      <c r="J105" s="445" t="s">
        <v>1374</v>
      </c>
      <c r="K105" s="456"/>
      <c r="L105" s="479"/>
      <c r="M105" s="489"/>
      <c r="N105" s="413"/>
      <c r="O105" s="489" t="s">
        <v>1375</v>
      </c>
      <c r="P105" s="413"/>
      <c r="Q105" s="489"/>
      <c r="R105" s="502" t="s">
        <v>275</v>
      </c>
      <c r="S105" s="502" t="s">
        <v>1488</v>
      </c>
      <c r="T105" s="413" t="s">
        <v>275</v>
      </c>
      <c r="U105" s="413"/>
      <c r="V105" s="489" t="s">
        <v>1385</v>
      </c>
      <c r="W105" s="413" t="s">
        <v>36</v>
      </c>
      <c r="X105" s="413"/>
      <c r="Y105" s="516"/>
    </row>
    <row r="106" spans="1:25">
      <c r="A106" s="397"/>
      <c r="B106" s="402"/>
      <c r="C106" s="410"/>
      <c r="D106" s="410"/>
      <c r="E106" s="422"/>
      <c r="F106" s="410"/>
      <c r="G106" s="410"/>
      <c r="H106" s="410"/>
      <c r="I106" s="420"/>
      <c r="J106" s="420"/>
      <c r="K106" s="454"/>
      <c r="L106" s="478"/>
      <c r="M106" s="452"/>
      <c r="N106" s="410"/>
      <c r="O106" s="452"/>
      <c r="P106" s="410"/>
      <c r="Q106" s="452"/>
      <c r="R106" s="504"/>
      <c r="S106" s="504"/>
      <c r="T106" s="410"/>
      <c r="U106" s="410"/>
      <c r="V106" s="452"/>
      <c r="W106" s="410"/>
      <c r="X106" s="410"/>
      <c r="Y106" s="518"/>
    </row>
    <row r="107" spans="1:25">
      <c r="A107" s="397"/>
      <c r="B107" s="402"/>
      <c r="C107" s="410"/>
      <c r="D107" s="410"/>
      <c r="E107" s="422"/>
      <c r="F107" s="410"/>
      <c r="G107" s="410"/>
      <c r="H107" s="410"/>
      <c r="I107" s="420"/>
      <c r="J107" s="420"/>
      <c r="K107" s="454"/>
      <c r="L107" s="478"/>
      <c r="M107" s="452"/>
      <c r="N107" s="410"/>
      <c r="O107" s="452"/>
      <c r="P107" s="410"/>
      <c r="Q107" s="452"/>
      <c r="R107" s="504"/>
      <c r="S107" s="504"/>
      <c r="T107" s="410"/>
      <c r="U107" s="410"/>
      <c r="V107" s="452"/>
      <c r="W107" s="410"/>
      <c r="X107" s="410"/>
      <c r="Y107" s="518"/>
    </row>
    <row r="108" spans="1:25">
      <c r="A108" s="397"/>
      <c r="B108" s="402"/>
      <c r="C108" s="410"/>
      <c r="D108" s="410"/>
      <c r="E108" s="422"/>
      <c r="F108" s="410"/>
      <c r="G108" s="410"/>
      <c r="H108" s="410"/>
      <c r="I108" s="420"/>
      <c r="J108" s="420"/>
      <c r="K108" s="454"/>
      <c r="L108" s="478"/>
      <c r="M108" s="452"/>
      <c r="N108" s="410"/>
      <c r="O108" s="452"/>
      <c r="P108" s="410"/>
      <c r="Q108" s="452"/>
      <c r="R108" s="504"/>
      <c r="S108" s="504"/>
      <c r="T108" s="410"/>
      <c r="U108" s="410"/>
      <c r="V108" s="452"/>
      <c r="W108" s="410"/>
      <c r="X108" s="410"/>
      <c r="Y108" s="518"/>
    </row>
    <row r="109" spans="1:25">
      <c r="A109" s="396"/>
      <c r="B109" s="403"/>
      <c r="C109" s="414"/>
      <c r="D109" s="414"/>
      <c r="E109" s="425"/>
      <c r="F109" s="414"/>
      <c r="G109" s="414"/>
      <c r="H109" s="414"/>
      <c r="I109" s="446"/>
      <c r="J109" s="446"/>
      <c r="K109" s="468"/>
      <c r="L109" s="483"/>
      <c r="M109" s="490"/>
      <c r="N109" s="414"/>
      <c r="O109" s="490"/>
      <c r="P109" s="414"/>
      <c r="Q109" s="490"/>
      <c r="R109" s="509"/>
      <c r="S109" s="509"/>
      <c r="T109" s="414"/>
      <c r="U109" s="414"/>
      <c r="V109" s="490"/>
      <c r="W109" s="414"/>
      <c r="X109" s="414"/>
      <c r="Y109" s="520"/>
    </row>
    <row r="110" spans="1:25">
      <c r="A110" s="395" t="s">
        <v>1447</v>
      </c>
      <c r="B110" s="401">
        <v>22</v>
      </c>
      <c r="C110" s="411" t="s">
        <v>1386</v>
      </c>
      <c r="D110" s="411" t="s">
        <v>193</v>
      </c>
      <c r="E110" s="421" t="s">
        <v>1387</v>
      </c>
      <c r="F110" s="432">
        <v>26253</v>
      </c>
      <c r="G110" s="411" t="s">
        <v>1277</v>
      </c>
      <c r="H110" s="411" t="s">
        <v>182</v>
      </c>
      <c r="I110" s="443"/>
      <c r="J110" s="443" t="s">
        <v>756</v>
      </c>
      <c r="K110" s="453" t="s">
        <v>1212</v>
      </c>
      <c r="L110" s="477" t="s">
        <v>1388</v>
      </c>
      <c r="M110" s="451" t="s">
        <v>1389</v>
      </c>
      <c r="N110" s="411"/>
      <c r="O110" s="451"/>
      <c r="P110" s="411" t="s">
        <v>1390</v>
      </c>
      <c r="Q110" s="451"/>
      <c r="R110" s="503" t="s">
        <v>1392</v>
      </c>
      <c r="S110" s="503" t="s">
        <v>3</v>
      </c>
      <c r="T110" s="411" t="s">
        <v>1393</v>
      </c>
      <c r="U110" s="411"/>
      <c r="V110" s="513" t="s">
        <v>1395</v>
      </c>
      <c r="W110" s="411" t="s">
        <v>36</v>
      </c>
      <c r="X110" s="411" t="s">
        <v>430</v>
      </c>
      <c r="Y110" s="517"/>
    </row>
    <row r="111" spans="1:25">
      <c r="A111" s="397"/>
      <c r="B111" s="402"/>
      <c r="C111" s="410"/>
      <c r="D111" s="410"/>
      <c r="E111" s="422"/>
      <c r="F111" s="410"/>
      <c r="G111" s="410"/>
      <c r="H111" s="410"/>
      <c r="I111" s="420"/>
      <c r="J111" s="420"/>
      <c r="K111" s="454"/>
      <c r="L111" s="478"/>
      <c r="M111" s="452"/>
      <c r="N111" s="410"/>
      <c r="O111" s="452"/>
      <c r="P111" s="410"/>
      <c r="Q111" s="452"/>
      <c r="R111" s="504"/>
      <c r="S111" s="504"/>
      <c r="T111" s="410"/>
      <c r="U111" s="410"/>
      <c r="V111" s="496"/>
      <c r="W111" s="410"/>
      <c r="X111" s="410"/>
      <c r="Y111" s="518"/>
    </row>
    <row r="112" spans="1:25">
      <c r="A112" s="397"/>
      <c r="B112" s="402"/>
      <c r="C112" s="410"/>
      <c r="D112" s="410"/>
      <c r="E112" s="422"/>
      <c r="F112" s="410"/>
      <c r="G112" s="410"/>
      <c r="H112" s="410"/>
      <c r="I112" s="420"/>
      <c r="J112" s="420"/>
      <c r="K112" s="454"/>
      <c r="L112" s="478"/>
      <c r="M112" s="452"/>
      <c r="N112" s="410"/>
      <c r="O112" s="452"/>
      <c r="P112" s="410"/>
      <c r="Q112" s="452"/>
      <c r="R112" s="504"/>
      <c r="S112" s="504"/>
      <c r="T112" s="410"/>
      <c r="U112" s="410"/>
      <c r="V112" s="496"/>
      <c r="W112" s="410"/>
      <c r="X112" s="410"/>
      <c r="Y112" s="518"/>
    </row>
    <row r="113" spans="1:25">
      <c r="A113" s="397"/>
      <c r="B113" s="402"/>
      <c r="C113" s="410"/>
      <c r="D113" s="410"/>
      <c r="E113" s="422"/>
      <c r="F113" s="410"/>
      <c r="G113" s="410"/>
      <c r="H113" s="410"/>
      <c r="I113" s="420"/>
      <c r="J113" s="420"/>
      <c r="K113" s="454"/>
      <c r="L113" s="478"/>
      <c r="M113" s="452"/>
      <c r="N113" s="410"/>
      <c r="O113" s="452"/>
      <c r="P113" s="410"/>
      <c r="Q113" s="452"/>
      <c r="R113" s="504"/>
      <c r="S113" s="504"/>
      <c r="T113" s="410"/>
      <c r="U113" s="410"/>
      <c r="V113" s="496"/>
      <c r="W113" s="410"/>
      <c r="X113" s="410"/>
      <c r="Y113" s="518"/>
    </row>
    <row r="114" spans="1:25">
      <c r="A114" s="397"/>
      <c r="B114" s="407"/>
      <c r="C114" s="412"/>
      <c r="D114" s="412"/>
      <c r="E114" s="423"/>
      <c r="F114" s="412"/>
      <c r="G114" s="412"/>
      <c r="H114" s="412"/>
      <c r="I114" s="444"/>
      <c r="J114" s="444"/>
      <c r="K114" s="455"/>
      <c r="L114" s="429"/>
      <c r="M114" s="488"/>
      <c r="N114" s="412"/>
      <c r="O114" s="488"/>
      <c r="P114" s="412"/>
      <c r="Q114" s="488"/>
      <c r="R114" s="505"/>
      <c r="S114" s="505"/>
      <c r="T114" s="412"/>
      <c r="U114" s="412"/>
      <c r="V114" s="497"/>
      <c r="W114" s="412"/>
      <c r="X114" s="412"/>
      <c r="Y114" s="519"/>
    </row>
    <row r="115" spans="1:25">
      <c r="A115" s="397"/>
      <c r="B115" s="355">
        <v>23</v>
      </c>
      <c r="C115" s="413" t="s">
        <v>209</v>
      </c>
      <c r="D115" s="413" t="s">
        <v>1396</v>
      </c>
      <c r="E115" s="424" t="s">
        <v>1397</v>
      </c>
      <c r="F115" s="413" t="s">
        <v>1399</v>
      </c>
      <c r="G115" s="413" t="s">
        <v>43</v>
      </c>
      <c r="H115" s="413" t="s">
        <v>115</v>
      </c>
      <c r="I115" s="445" t="s">
        <v>1400</v>
      </c>
      <c r="J115" s="445"/>
      <c r="K115" s="456"/>
      <c r="L115" s="480" t="s">
        <v>1332</v>
      </c>
      <c r="M115" s="489"/>
      <c r="N115" s="413"/>
      <c r="O115" s="489"/>
      <c r="P115" s="413"/>
      <c r="Q115" s="489" t="s">
        <v>1401</v>
      </c>
      <c r="R115" s="502" t="s">
        <v>1402</v>
      </c>
      <c r="S115" s="502" t="s">
        <v>1409</v>
      </c>
      <c r="T115" s="413"/>
      <c r="U115" s="413"/>
      <c r="V115" s="489"/>
      <c r="W115" s="413"/>
      <c r="X115" s="413"/>
      <c r="Y115" s="516"/>
    </row>
    <row r="116" spans="1:25">
      <c r="A116" s="397"/>
      <c r="B116" s="402"/>
      <c r="C116" s="410"/>
      <c r="D116" s="410"/>
      <c r="E116" s="422"/>
      <c r="F116" s="410"/>
      <c r="G116" s="410"/>
      <c r="H116" s="410"/>
      <c r="I116" s="420"/>
      <c r="J116" s="420"/>
      <c r="K116" s="454"/>
      <c r="L116" s="481"/>
      <c r="M116" s="452"/>
      <c r="N116" s="410"/>
      <c r="O116" s="452"/>
      <c r="P116" s="410"/>
      <c r="Q116" s="452"/>
      <c r="R116" s="504"/>
      <c r="S116" s="504"/>
      <c r="T116" s="410"/>
      <c r="U116" s="410"/>
      <c r="V116" s="452"/>
      <c r="W116" s="410"/>
      <c r="X116" s="410"/>
      <c r="Y116" s="518"/>
    </row>
    <row r="117" spans="1:25">
      <c r="A117" s="397"/>
      <c r="B117" s="402"/>
      <c r="C117" s="410"/>
      <c r="D117" s="410"/>
      <c r="E117" s="422"/>
      <c r="F117" s="410"/>
      <c r="G117" s="410"/>
      <c r="H117" s="410"/>
      <c r="I117" s="420"/>
      <c r="J117" s="420"/>
      <c r="K117" s="454"/>
      <c r="L117" s="481"/>
      <c r="M117" s="452"/>
      <c r="N117" s="410"/>
      <c r="O117" s="452"/>
      <c r="P117" s="410"/>
      <c r="Q117" s="452"/>
      <c r="R117" s="504"/>
      <c r="S117" s="504"/>
      <c r="T117" s="410"/>
      <c r="U117" s="410"/>
      <c r="V117" s="452"/>
      <c r="W117" s="410"/>
      <c r="X117" s="410"/>
      <c r="Y117" s="518"/>
    </row>
    <row r="118" spans="1:25">
      <c r="A118" s="397"/>
      <c r="B118" s="402"/>
      <c r="C118" s="410"/>
      <c r="D118" s="410"/>
      <c r="E118" s="422"/>
      <c r="F118" s="410"/>
      <c r="G118" s="410"/>
      <c r="H118" s="410"/>
      <c r="I118" s="420"/>
      <c r="J118" s="420"/>
      <c r="K118" s="454"/>
      <c r="L118" s="481"/>
      <c r="M118" s="452"/>
      <c r="N118" s="410"/>
      <c r="O118" s="452"/>
      <c r="P118" s="410"/>
      <c r="Q118" s="452"/>
      <c r="R118" s="504"/>
      <c r="S118" s="504"/>
      <c r="T118" s="410"/>
      <c r="U118" s="410"/>
      <c r="V118" s="452"/>
      <c r="W118" s="410"/>
      <c r="X118" s="410"/>
      <c r="Y118" s="518"/>
    </row>
    <row r="119" spans="1:25">
      <c r="A119" s="397"/>
      <c r="B119" s="407"/>
      <c r="C119" s="412"/>
      <c r="D119" s="412"/>
      <c r="E119" s="423"/>
      <c r="F119" s="412"/>
      <c r="G119" s="412"/>
      <c r="H119" s="412"/>
      <c r="I119" s="444"/>
      <c r="J119" s="444"/>
      <c r="K119" s="455"/>
      <c r="L119" s="482"/>
      <c r="M119" s="488"/>
      <c r="N119" s="412"/>
      <c r="O119" s="488"/>
      <c r="P119" s="412"/>
      <c r="Q119" s="488"/>
      <c r="R119" s="505"/>
      <c r="S119" s="505"/>
      <c r="T119" s="412"/>
      <c r="U119" s="412"/>
      <c r="V119" s="488"/>
      <c r="W119" s="412"/>
      <c r="X119" s="412"/>
      <c r="Y119" s="519"/>
    </row>
    <row r="120" spans="1:25">
      <c r="A120" s="397"/>
      <c r="B120" s="355">
        <v>24</v>
      </c>
      <c r="C120" s="413" t="s">
        <v>464</v>
      </c>
      <c r="D120" s="413" t="s">
        <v>337</v>
      </c>
      <c r="E120" s="424" t="s">
        <v>1404</v>
      </c>
      <c r="F120" s="433">
        <v>27516</v>
      </c>
      <c r="G120" s="413" t="s">
        <v>1277</v>
      </c>
      <c r="H120" s="413" t="s">
        <v>182</v>
      </c>
      <c r="I120" s="445" t="s">
        <v>1406</v>
      </c>
      <c r="J120" s="445" t="s">
        <v>794</v>
      </c>
      <c r="K120" s="456" t="s">
        <v>1212</v>
      </c>
      <c r="L120" s="479"/>
      <c r="M120" s="489"/>
      <c r="N120" s="413"/>
      <c r="O120" s="489"/>
      <c r="P120" s="413"/>
      <c r="Q120" s="489"/>
      <c r="R120" s="502" t="s">
        <v>1087</v>
      </c>
      <c r="S120" s="502" t="s">
        <v>1407</v>
      </c>
      <c r="T120" s="413" t="s">
        <v>1087</v>
      </c>
      <c r="U120" s="413"/>
      <c r="V120" s="489" t="s">
        <v>1410</v>
      </c>
      <c r="W120" s="413" t="s">
        <v>36</v>
      </c>
      <c r="X120" s="413" t="s">
        <v>1412</v>
      </c>
      <c r="Y120" s="516"/>
    </row>
    <row r="121" spans="1:25">
      <c r="A121" s="397"/>
      <c r="B121" s="402"/>
      <c r="C121" s="410"/>
      <c r="D121" s="410"/>
      <c r="E121" s="422"/>
      <c r="F121" s="410"/>
      <c r="G121" s="410"/>
      <c r="H121" s="410"/>
      <c r="I121" s="420"/>
      <c r="J121" s="420"/>
      <c r="K121" s="454"/>
      <c r="L121" s="478"/>
      <c r="M121" s="452"/>
      <c r="N121" s="410"/>
      <c r="O121" s="452"/>
      <c r="P121" s="410"/>
      <c r="Q121" s="452"/>
      <c r="R121" s="504"/>
      <c r="S121" s="504"/>
      <c r="T121" s="410"/>
      <c r="U121" s="410"/>
      <c r="V121" s="452"/>
      <c r="W121" s="410"/>
      <c r="X121" s="410"/>
      <c r="Y121" s="518"/>
    </row>
    <row r="122" spans="1:25">
      <c r="A122" s="397"/>
      <c r="B122" s="402"/>
      <c r="C122" s="410"/>
      <c r="D122" s="410"/>
      <c r="E122" s="422"/>
      <c r="F122" s="410"/>
      <c r="G122" s="410"/>
      <c r="H122" s="410"/>
      <c r="I122" s="420"/>
      <c r="J122" s="420"/>
      <c r="K122" s="454"/>
      <c r="L122" s="478"/>
      <c r="M122" s="452"/>
      <c r="N122" s="410"/>
      <c r="O122" s="452"/>
      <c r="P122" s="410"/>
      <c r="Q122" s="452"/>
      <c r="R122" s="504"/>
      <c r="S122" s="504"/>
      <c r="T122" s="410"/>
      <c r="U122" s="410"/>
      <c r="V122" s="452"/>
      <c r="W122" s="410"/>
      <c r="X122" s="410"/>
      <c r="Y122" s="518"/>
    </row>
    <row r="123" spans="1:25">
      <c r="A123" s="397"/>
      <c r="B123" s="402"/>
      <c r="C123" s="410"/>
      <c r="D123" s="410"/>
      <c r="E123" s="422"/>
      <c r="F123" s="410"/>
      <c r="G123" s="410"/>
      <c r="H123" s="410"/>
      <c r="I123" s="420"/>
      <c r="J123" s="420"/>
      <c r="K123" s="454"/>
      <c r="L123" s="478"/>
      <c r="M123" s="452"/>
      <c r="N123" s="410"/>
      <c r="O123" s="452"/>
      <c r="P123" s="410"/>
      <c r="Q123" s="452"/>
      <c r="R123" s="504"/>
      <c r="S123" s="504"/>
      <c r="T123" s="410"/>
      <c r="U123" s="410"/>
      <c r="V123" s="452"/>
      <c r="W123" s="410"/>
      <c r="X123" s="410"/>
      <c r="Y123" s="518"/>
    </row>
    <row r="124" spans="1:25">
      <c r="A124" s="397"/>
      <c r="B124" s="407"/>
      <c r="C124" s="412"/>
      <c r="D124" s="412"/>
      <c r="E124" s="423"/>
      <c r="F124" s="412"/>
      <c r="G124" s="412"/>
      <c r="H124" s="412"/>
      <c r="I124" s="444"/>
      <c r="J124" s="444"/>
      <c r="K124" s="455"/>
      <c r="L124" s="429"/>
      <c r="M124" s="488"/>
      <c r="N124" s="412"/>
      <c r="O124" s="488"/>
      <c r="P124" s="412"/>
      <c r="Q124" s="488"/>
      <c r="R124" s="505"/>
      <c r="S124" s="505"/>
      <c r="T124" s="412"/>
      <c r="U124" s="412"/>
      <c r="V124" s="488"/>
      <c r="W124" s="412"/>
      <c r="X124" s="412"/>
      <c r="Y124" s="519"/>
    </row>
    <row r="125" spans="1:25">
      <c r="A125" s="397"/>
      <c r="B125" s="355">
        <v>25</v>
      </c>
      <c r="C125" s="413" t="s">
        <v>1415</v>
      </c>
      <c r="D125" s="413" t="s">
        <v>376</v>
      </c>
      <c r="E125" s="424" t="s">
        <v>1322</v>
      </c>
      <c r="F125" s="413" t="s">
        <v>161</v>
      </c>
      <c r="G125" s="413" t="s">
        <v>1277</v>
      </c>
      <c r="H125" s="413" t="s">
        <v>182</v>
      </c>
      <c r="I125" s="445"/>
      <c r="J125" s="445" t="s">
        <v>1416</v>
      </c>
      <c r="K125" s="456" t="s">
        <v>1212</v>
      </c>
      <c r="L125" s="479"/>
      <c r="M125" s="489"/>
      <c r="N125" s="413"/>
      <c r="O125" s="489" t="s">
        <v>610</v>
      </c>
      <c r="P125" s="413" t="s">
        <v>1417</v>
      </c>
      <c r="Q125" s="489"/>
      <c r="R125" s="502" t="s">
        <v>1419</v>
      </c>
      <c r="S125" s="502" t="s">
        <v>1420</v>
      </c>
      <c r="T125" s="413" t="s">
        <v>1419</v>
      </c>
      <c r="U125" s="413"/>
      <c r="V125" s="489" t="s">
        <v>1410</v>
      </c>
      <c r="W125" s="413" t="s">
        <v>36</v>
      </c>
      <c r="X125" s="413"/>
      <c r="Y125" s="516"/>
    </row>
    <row r="126" spans="1:25">
      <c r="A126" s="397"/>
      <c r="B126" s="402"/>
      <c r="C126" s="410"/>
      <c r="D126" s="410"/>
      <c r="E126" s="422"/>
      <c r="F126" s="410"/>
      <c r="G126" s="410"/>
      <c r="H126" s="410"/>
      <c r="I126" s="420"/>
      <c r="J126" s="420"/>
      <c r="K126" s="454"/>
      <c r="L126" s="478"/>
      <c r="M126" s="452"/>
      <c r="N126" s="410"/>
      <c r="O126" s="452"/>
      <c r="P126" s="410"/>
      <c r="Q126" s="452"/>
      <c r="R126" s="504"/>
      <c r="S126" s="504"/>
      <c r="T126" s="410"/>
      <c r="U126" s="410"/>
      <c r="V126" s="452"/>
      <c r="W126" s="410"/>
      <c r="X126" s="410"/>
      <c r="Y126" s="518"/>
    </row>
    <row r="127" spans="1:25">
      <c r="A127" s="397"/>
      <c r="B127" s="402"/>
      <c r="C127" s="410"/>
      <c r="D127" s="410"/>
      <c r="E127" s="422"/>
      <c r="F127" s="410"/>
      <c r="G127" s="410"/>
      <c r="H127" s="410"/>
      <c r="I127" s="420"/>
      <c r="J127" s="420"/>
      <c r="K127" s="454"/>
      <c r="L127" s="478"/>
      <c r="M127" s="452"/>
      <c r="N127" s="410"/>
      <c r="O127" s="452"/>
      <c r="P127" s="410"/>
      <c r="Q127" s="452"/>
      <c r="R127" s="504"/>
      <c r="S127" s="504"/>
      <c r="T127" s="410"/>
      <c r="U127" s="410"/>
      <c r="V127" s="452"/>
      <c r="W127" s="410"/>
      <c r="X127" s="410"/>
      <c r="Y127" s="518"/>
    </row>
    <row r="128" spans="1:25">
      <c r="A128" s="397"/>
      <c r="B128" s="402"/>
      <c r="C128" s="410"/>
      <c r="D128" s="410"/>
      <c r="E128" s="422"/>
      <c r="F128" s="410"/>
      <c r="G128" s="410"/>
      <c r="H128" s="410"/>
      <c r="I128" s="420"/>
      <c r="J128" s="420"/>
      <c r="K128" s="454"/>
      <c r="L128" s="478"/>
      <c r="M128" s="452"/>
      <c r="N128" s="410"/>
      <c r="O128" s="452"/>
      <c r="P128" s="410"/>
      <c r="Q128" s="452"/>
      <c r="R128" s="504"/>
      <c r="S128" s="504"/>
      <c r="T128" s="410"/>
      <c r="U128" s="410"/>
      <c r="V128" s="452"/>
      <c r="W128" s="410"/>
      <c r="X128" s="410"/>
      <c r="Y128" s="518"/>
    </row>
    <row r="129" spans="1:25">
      <c r="A129" s="397"/>
      <c r="B129" s="407"/>
      <c r="C129" s="412"/>
      <c r="D129" s="412"/>
      <c r="E129" s="423"/>
      <c r="F129" s="412"/>
      <c r="G129" s="412"/>
      <c r="H129" s="412"/>
      <c r="I129" s="444"/>
      <c r="J129" s="444"/>
      <c r="K129" s="455"/>
      <c r="L129" s="429"/>
      <c r="M129" s="488"/>
      <c r="N129" s="412"/>
      <c r="O129" s="488"/>
      <c r="P129" s="412"/>
      <c r="Q129" s="488"/>
      <c r="R129" s="505"/>
      <c r="S129" s="505"/>
      <c r="T129" s="412"/>
      <c r="U129" s="412"/>
      <c r="V129" s="488"/>
      <c r="W129" s="412"/>
      <c r="X129" s="412"/>
      <c r="Y129" s="519"/>
    </row>
    <row r="130" spans="1:25">
      <c r="A130" s="397"/>
      <c r="B130" s="355">
        <v>26</v>
      </c>
      <c r="C130" s="413" t="s">
        <v>1423</v>
      </c>
      <c r="D130" s="413" t="s">
        <v>1134</v>
      </c>
      <c r="E130" s="424" t="s">
        <v>205</v>
      </c>
      <c r="F130" s="433">
        <v>34001</v>
      </c>
      <c r="G130" s="413" t="s">
        <v>1277</v>
      </c>
      <c r="H130" s="413" t="s">
        <v>182</v>
      </c>
      <c r="I130" s="445"/>
      <c r="J130" s="445" t="s">
        <v>1100</v>
      </c>
      <c r="K130" s="456" t="s">
        <v>1212</v>
      </c>
      <c r="L130" s="479" t="s">
        <v>1085</v>
      </c>
      <c r="M130" s="489"/>
      <c r="N130" s="413"/>
      <c r="O130" s="489" t="s">
        <v>1424</v>
      </c>
      <c r="P130" s="413" t="s">
        <v>1417</v>
      </c>
      <c r="Q130" s="489"/>
      <c r="R130" s="502" t="s">
        <v>1419</v>
      </c>
      <c r="S130" s="502" t="s">
        <v>1420</v>
      </c>
      <c r="T130" s="413"/>
      <c r="U130" s="413"/>
      <c r="V130" s="464" t="s">
        <v>1425</v>
      </c>
      <c r="W130" s="413"/>
      <c r="X130" s="413"/>
      <c r="Y130" s="516"/>
    </row>
    <row r="131" spans="1:25">
      <c r="A131" s="397"/>
      <c r="B131" s="402"/>
      <c r="C131" s="410"/>
      <c r="D131" s="410"/>
      <c r="E131" s="422"/>
      <c r="F131" s="410"/>
      <c r="G131" s="410"/>
      <c r="H131" s="410"/>
      <c r="I131" s="420"/>
      <c r="J131" s="420"/>
      <c r="K131" s="454"/>
      <c r="L131" s="478"/>
      <c r="M131" s="452"/>
      <c r="N131" s="410"/>
      <c r="O131" s="452"/>
      <c r="P131" s="410"/>
      <c r="Q131" s="452"/>
      <c r="R131" s="504"/>
      <c r="S131" s="504"/>
      <c r="T131" s="410"/>
      <c r="U131" s="410"/>
      <c r="V131" s="462"/>
      <c r="W131" s="410"/>
      <c r="X131" s="410"/>
      <c r="Y131" s="518"/>
    </row>
    <row r="132" spans="1:25">
      <c r="A132" s="397"/>
      <c r="B132" s="402"/>
      <c r="C132" s="410"/>
      <c r="D132" s="410"/>
      <c r="E132" s="422"/>
      <c r="F132" s="410"/>
      <c r="G132" s="410"/>
      <c r="H132" s="410"/>
      <c r="I132" s="420"/>
      <c r="J132" s="420"/>
      <c r="K132" s="454"/>
      <c r="L132" s="478"/>
      <c r="M132" s="452"/>
      <c r="N132" s="410"/>
      <c r="O132" s="452"/>
      <c r="P132" s="410"/>
      <c r="Q132" s="452"/>
      <c r="R132" s="504"/>
      <c r="S132" s="504"/>
      <c r="T132" s="410"/>
      <c r="U132" s="410"/>
      <c r="V132" s="462"/>
      <c r="W132" s="410"/>
      <c r="X132" s="410"/>
      <c r="Y132" s="518"/>
    </row>
    <row r="133" spans="1:25">
      <c r="A133" s="397"/>
      <c r="B133" s="402"/>
      <c r="C133" s="410"/>
      <c r="D133" s="410"/>
      <c r="E133" s="422"/>
      <c r="F133" s="410"/>
      <c r="G133" s="410"/>
      <c r="H133" s="410"/>
      <c r="I133" s="420"/>
      <c r="J133" s="420"/>
      <c r="K133" s="454"/>
      <c r="L133" s="478"/>
      <c r="M133" s="452"/>
      <c r="N133" s="410"/>
      <c r="O133" s="452"/>
      <c r="P133" s="410"/>
      <c r="Q133" s="452"/>
      <c r="R133" s="504"/>
      <c r="S133" s="504"/>
      <c r="T133" s="410"/>
      <c r="U133" s="410"/>
      <c r="V133" s="462"/>
      <c r="W133" s="410"/>
      <c r="X133" s="410"/>
      <c r="Y133" s="518"/>
    </row>
    <row r="134" spans="1:25">
      <c r="A134" s="397"/>
      <c r="B134" s="407"/>
      <c r="C134" s="412"/>
      <c r="D134" s="412"/>
      <c r="E134" s="423"/>
      <c r="F134" s="412"/>
      <c r="G134" s="412"/>
      <c r="H134" s="412"/>
      <c r="I134" s="444"/>
      <c r="J134" s="444"/>
      <c r="K134" s="455"/>
      <c r="L134" s="429"/>
      <c r="M134" s="488"/>
      <c r="N134" s="412"/>
      <c r="O134" s="488"/>
      <c r="P134" s="412"/>
      <c r="Q134" s="488"/>
      <c r="R134" s="505"/>
      <c r="S134" s="505"/>
      <c r="T134" s="412"/>
      <c r="U134" s="412"/>
      <c r="V134" s="463"/>
      <c r="W134" s="412"/>
      <c r="X134" s="412"/>
      <c r="Y134" s="519"/>
    </row>
    <row r="135" spans="1:25">
      <c r="A135" s="397"/>
      <c r="B135" s="355">
        <v>27</v>
      </c>
      <c r="C135" s="413" t="s">
        <v>94</v>
      </c>
      <c r="D135" s="413" t="s">
        <v>878</v>
      </c>
      <c r="E135" s="424" t="s">
        <v>1088</v>
      </c>
      <c r="F135" s="433">
        <v>27388</v>
      </c>
      <c r="G135" s="413" t="s">
        <v>1277</v>
      </c>
      <c r="H135" s="413" t="s">
        <v>115</v>
      </c>
      <c r="I135" s="445" t="s">
        <v>627</v>
      </c>
      <c r="J135" s="445" t="s">
        <v>1429</v>
      </c>
      <c r="K135" s="456" t="s">
        <v>1212</v>
      </c>
      <c r="L135" s="424" t="s">
        <v>1430</v>
      </c>
      <c r="M135" s="489" t="s">
        <v>1389</v>
      </c>
      <c r="N135" s="413" t="s">
        <v>301</v>
      </c>
      <c r="O135" s="489"/>
      <c r="P135" s="413" t="s">
        <v>1198</v>
      </c>
      <c r="Q135" s="489"/>
      <c r="R135" s="502" t="s">
        <v>1431</v>
      </c>
      <c r="S135" s="502" t="s">
        <v>55</v>
      </c>
      <c r="T135" s="413" t="s">
        <v>1431</v>
      </c>
      <c r="U135" s="413"/>
      <c r="V135" s="489" t="s">
        <v>889</v>
      </c>
      <c r="W135" s="413" t="s">
        <v>37</v>
      </c>
      <c r="X135" s="413"/>
      <c r="Y135" s="516"/>
    </row>
    <row r="136" spans="1:25">
      <c r="A136" s="397"/>
      <c r="B136" s="402"/>
      <c r="C136" s="410"/>
      <c r="D136" s="410"/>
      <c r="E136" s="422"/>
      <c r="F136" s="410"/>
      <c r="G136" s="410"/>
      <c r="H136" s="410"/>
      <c r="I136" s="420"/>
      <c r="J136" s="420"/>
      <c r="K136" s="454"/>
      <c r="L136" s="422"/>
      <c r="M136" s="452"/>
      <c r="N136" s="410"/>
      <c r="O136" s="452"/>
      <c r="P136" s="410"/>
      <c r="Q136" s="452"/>
      <c r="R136" s="504"/>
      <c r="S136" s="504"/>
      <c r="T136" s="410"/>
      <c r="U136" s="410"/>
      <c r="V136" s="452"/>
      <c r="W136" s="410"/>
      <c r="X136" s="410"/>
      <c r="Y136" s="518"/>
    </row>
    <row r="137" spans="1:25">
      <c r="A137" s="397"/>
      <c r="B137" s="402"/>
      <c r="C137" s="410"/>
      <c r="D137" s="410"/>
      <c r="E137" s="422"/>
      <c r="F137" s="410"/>
      <c r="G137" s="410"/>
      <c r="H137" s="410"/>
      <c r="I137" s="420"/>
      <c r="J137" s="420"/>
      <c r="K137" s="454"/>
      <c r="L137" s="422"/>
      <c r="M137" s="452"/>
      <c r="N137" s="410"/>
      <c r="O137" s="452"/>
      <c r="P137" s="410"/>
      <c r="Q137" s="452"/>
      <c r="R137" s="504"/>
      <c r="S137" s="504"/>
      <c r="T137" s="410"/>
      <c r="U137" s="410"/>
      <c r="V137" s="452"/>
      <c r="W137" s="410"/>
      <c r="X137" s="410"/>
      <c r="Y137" s="518"/>
    </row>
    <row r="138" spans="1:25">
      <c r="A138" s="397"/>
      <c r="B138" s="402"/>
      <c r="C138" s="410"/>
      <c r="D138" s="410"/>
      <c r="E138" s="422"/>
      <c r="F138" s="410"/>
      <c r="G138" s="410"/>
      <c r="H138" s="410"/>
      <c r="I138" s="420"/>
      <c r="J138" s="420"/>
      <c r="K138" s="454"/>
      <c r="L138" s="422"/>
      <c r="M138" s="452"/>
      <c r="N138" s="410"/>
      <c r="O138" s="452"/>
      <c r="P138" s="410"/>
      <c r="Q138" s="452"/>
      <c r="R138" s="504"/>
      <c r="S138" s="504"/>
      <c r="T138" s="410"/>
      <c r="U138" s="410"/>
      <c r="V138" s="452"/>
      <c r="W138" s="410"/>
      <c r="X138" s="410"/>
      <c r="Y138" s="518"/>
    </row>
    <row r="139" spans="1:25">
      <c r="A139" s="397"/>
      <c r="B139" s="407"/>
      <c r="C139" s="412"/>
      <c r="D139" s="412"/>
      <c r="E139" s="423"/>
      <c r="F139" s="412"/>
      <c r="G139" s="412"/>
      <c r="H139" s="412"/>
      <c r="I139" s="444"/>
      <c r="J139" s="444"/>
      <c r="K139" s="455"/>
      <c r="L139" s="423"/>
      <c r="M139" s="488"/>
      <c r="N139" s="412"/>
      <c r="O139" s="488"/>
      <c r="P139" s="412"/>
      <c r="Q139" s="488"/>
      <c r="R139" s="505"/>
      <c r="S139" s="505"/>
      <c r="T139" s="412"/>
      <c r="U139" s="412"/>
      <c r="V139" s="488"/>
      <c r="W139" s="412"/>
      <c r="X139" s="412"/>
      <c r="Y139" s="519"/>
    </row>
    <row r="140" spans="1:25">
      <c r="A140" s="397"/>
      <c r="B140" s="355">
        <v>28</v>
      </c>
      <c r="C140" s="413" t="s">
        <v>1432</v>
      </c>
      <c r="D140" s="413" t="s">
        <v>1134</v>
      </c>
      <c r="E140" s="424" t="s">
        <v>400</v>
      </c>
      <c r="F140" s="433">
        <v>31396</v>
      </c>
      <c r="G140" s="413" t="s">
        <v>1277</v>
      </c>
      <c r="H140" s="413" t="s">
        <v>115</v>
      </c>
      <c r="I140" s="445"/>
      <c r="J140" s="445" t="s">
        <v>264</v>
      </c>
      <c r="K140" s="464" t="s">
        <v>1433</v>
      </c>
      <c r="L140" s="479"/>
      <c r="M140" s="489" t="s">
        <v>984</v>
      </c>
      <c r="N140" s="413"/>
      <c r="O140" s="489" t="s">
        <v>848</v>
      </c>
      <c r="P140" s="413" t="s">
        <v>1434</v>
      </c>
      <c r="Q140" s="489"/>
      <c r="R140" s="502" t="s">
        <v>1438</v>
      </c>
      <c r="S140" s="502" t="s">
        <v>943</v>
      </c>
      <c r="T140" s="413" t="s">
        <v>1438</v>
      </c>
      <c r="U140" s="413"/>
      <c r="V140" s="489" t="s">
        <v>775</v>
      </c>
      <c r="W140" s="413" t="s">
        <v>36</v>
      </c>
      <c r="X140" s="413"/>
      <c r="Y140" s="516"/>
    </row>
    <row r="141" spans="1:25">
      <c r="A141" s="397"/>
      <c r="B141" s="402"/>
      <c r="C141" s="410"/>
      <c r="D141" s="410"/>
      <c r="E141" s="422"/>
      <c r="F141" s="410"/>
      <c r="G141" s="410"/>
      <c r="H141" s="410"/>
      <c r="I141" s="420"/>
      <c r="J141" s="420"/>
      <c r="K141" s="462"/>
      <c r="L141" s="478"/>
      <c r="M141" s="452"/>
      <c r="N141" s="410"/>
      <c r="O141" s="452"/>
      <c r="P141" s="410"/>
      <c r="Q141" s="452"/>
      <c r="R141" s="504"/>
      <c r="S141" s="504"/>
      <c r="T141" s="410"/>
      <c r="U141" s="410"/>
      <c r="V141" s="452"/>
      <c r="W141" s="410"/>
      <c r="X141" s="410"/>
      <c r="Y141" s="518"/>
    </row>
    <row r="142" spans="1:25">
      <c r="A142" s="397"/>
      <c r="B142" s="402"/>
      <c r="C142" s="410"/>
      <c r="D142" s="410"/>
      <c r="E142" s="422"/>
      <c r="F142" s="410"/>
      <c r="G142" s="410"/>
      <c r="H142" s="410"/>
      <c r="I142" s="420"/>
      <c r="J142" s="420"/>
      <c r="K142" s="462"/>
      <c r="L142" s="478"/>
      <c r="M142" s="452"/>
      <c r="N142" s="410"/>
      <c r="O142" s="452"/>
      <c r="P142" s="410"/>
      <c r="Q142" s="452"/>
      <c r="R142" s="504"/>
      <c r="S142" s="504"/>
      <c r="T142" s="410"/>
      <c r="U142" s="410"/>
      <c r="V142" s="452"/>
      <c r="W142" s="410"/>
      <c r="X142" s="410"/>
      <c r="Y142" s="518"/>
    </row>
    <row r="143" spans="1:25">
      <c r="A143" s="397"/>
      <c r="B143" s="402"/>
      <c r="C143" s="410"/>
      <c r="D143" s="410"/>
      <c r="E143" s="422"/>
      <c r="F143" s="410"/>
      <c r="G143" s="410"/>
      <c r="H143" s="410"/>
      <c r="I143" s="420"/>
      <c r="J143" s="420"/>
      <c r="K143" s="462"/>
      <c r="L143" s="478"/>
      <c r="M143" s="452"/>
      <c r="N143" s="410"/>
      <c r="O143" s="452"/>
      <c r="P143" s="410"/>
      <c r="Q143" s="452"/>
      <c r="R143" s="504"/>
      <c r="S143" s="504"/>
      <c r="T143" s="410"/>
      <c r="U143" s="410"/>
      <c r="V143" s="452"/>
      <c r="W143" s="410"/>
      <c r="X143" s="410"/>
      <c r="Y143" s="518"/>
    </row>
    <row r="144" spans="1:25">
      <c r="A144" s="397"/>
      <c r="B144" s="407"/>
      <c r="C144" s="412"/>
      <c r="D144" s="412"/>
      <c r="E144" s="423"/>
      <c r="F144" s="412"/>
      <c r="G144" s="412"/>
      <c r="H144" s="412"/>
      <c r="I144" s="444"/>
      <c r="J144" s="444"/>
      <c r="K144" s="463"/>
      <c r="L144" s="429"/>
      <c r="M144" s="488"/>
      <c r="N144" s="412"/>
      <c r="O144" s="488"/>
      <c r="P144" s="412"/>
      <c r="Q144" s="488"/>
      <c r="R144" s="505"/>
      <c r="S144" s="505"/>
      <c r="T144" s="412"/>
      <c r="U144" s="412"/>
      <c r="V144" s="488"/>
      <c r="W144" s="412"/>
      <c r="X144" s="412"/>
      <c r="Y144" s="519"/>
    </row>
    <row r="145" spans="1:25">
      <c r="A145" s="397"/>
      <c r="B145" s="355">
        <v>29</v>
      </c>
      <c r="C145" s="413" t="s">
        <v>1439</v>
      </c>
      <c r="D145" s="413" t="s">
        <v>1440</v>
      </c>
      <c r="E145" s="424" t="s">
        <v>1442</v>
      </c>
      <c r="F145" s="413" t="s">
        <v>253</v>
      </c>
      <c r="G145" s="413" t="s">
        <v>43</v>
      </c>
      <c r="H145" s="413" t="s">
        <v>182</v>
      </c>
      <c r="I145" s="445"/>
      <c r="J145" s="445" t="s">
        <v>1443</v>
      </c>
      <c r="K145" s="469" t="s">
        <v>1444</v>
      </c>
      <c r="L145" s="479"/>
      <c r="M145" s="489" t="s">
        <v>1445</v>
      </c>
      <c r="N145" s="413"/>
      <c r="O145" s="489"/>
      <c r="P145" s="413"/>
      <c r="Q145" s="489"/>
      <c r="R145" s="502" t="s">
        <v>960</v>
      </c>
      <c r="S145" s="502" t="s">
        <v>1446</v>
      </c>
      <c r="T145" s="413" t="s">
        <v>960</v>
      </c>
      <c r="U145" s="413"/>
      <c r="V145" s="469" t="s">
        <v>9</v>
      </c>
      <c r="W145" s="413"/>
      <c r="X145" s="413"/>
      <c r="Y145" s="516"/>
    </row>
    <row r="146" spans="1:25">
      <c r="A146" s="397"/>
      <c r="B146" s="402"/>
      <c r="C146" s="410"/>
      <c r="D146" s="410"/>
      <c r="E146" s="422"/>
      <c r="F146" s="410"/>
      <c r="G146" s="410"/>
      <c r="H146" s="410"/>
      <c r="I146" s="420"/>
      <c r="J146" s="420"/>
      <c r="K146" s="470"/>
      <c r="L146" s="478"/>
      <c r="M146" s="452"/>
      <c r="N146" s="410"/>
      <c r="O146" s="452"/>
      <c r="P146" s="410"/>
      <c r="Q146" s="452"/>
      <c r="R146" s="504"/>
      <c r="S146" s="504"/>
      <c r="T146" s="410"/>
      <c r="U146" s="410"/>
      <c r="V146" s="470"/>
      <c r="W146" s="410"/>
      <c r="X146" s="410"/>
      <c r="Y146" s="518"/>
    </row>
    <row r="147" spans="1:25">
      <c r="A147" s="397"/>
      <c r="B147" s="402"/>
      <c r="C147" s="410"/>
      <c r="D147" s="410"/>
      <c r="E147" s="422"/>
      <c r="F147" s="410"/>
      <c r="G147" s="410"/>
      <c r="H147" s="410"/>
      <c r="I147" s="420"/>
      <c r="J147" s="420"/>
      <c r="K147" s="470"/>
      <c r="L147" s="478"/>
      <c r="M147" s="452"/>
      <c r="N147" s="410"/>
      <c r="O147" s="452"/>
      <c r="P147" s="410"/>
      <c r="Q147" s="452"/>
      <c r="R147" s="504"/>
      <c r="S147" s="504"/>
      <c r="T147" s="410"/>
      <c r="U147" s="410"/>
      <c r="V147" s="470"/>
      <c r="W147" s="410"/>
      <c r="X147" s="410"/>
      <c r="Y147" s="518"/>
    </row>
    <row r="148" spans="1:25">
      <c r="A148" s="397"/>
      <c r="B148" s="402"/>
      <c r="C148" s="410"/>
      <c r="D148" s="410"/>
      <c r="E148" s="422"/>
      <c r="F148" s="410"/>
      <c r="G148" s="410"/>
      <c r="H148" s="410"/>
      <c r="I148" s="420"/>
      <c r="J148" s="420"/>
      <c r="K148" s="470"/>
      <c r="L148" s="478"/>
      <c r="M148" s="452"/>
      <c r="N148" s="410"/>
      <c r="O148" s="452"/>
      <c r="P148" s="410"/>
      <c r="Q148" s="452"/>
      <c r="R148" s="504"/>
      <c r="S148" s="504"/>
      <c r="T148" s="410"/>
      <c r="U148" s="410"/>
      <c r="V148" s="470"/>
      <c r="W148" s="410"/>
      <c r="X148" s="410"/>
      <c r="Y148" s="518"/>
    </row>
    <row r="149" spans="1:25">
      <c r="A149" s="396"/>
      <c r="B149" s="403"/>
      <c r="C149" s="414"/>
      <c r="D149" s="414"/>
      <c r="E149" s="425"/>
      <c r="F149" s="414"/>
      <c r="G149" s="414"/>
      <c r="H149" s="414"/>
      <c r="I149" s="446"/>
      <c r="J149" s="446"/>
      <c r="K149" s="471"/>
      <c r="L149" s="483"/>
      <c r="M149" s="490"/>
      <c r="N149" s="414"/>
      <c r="O149" s="490"/>
      <c r="P149" s="414"/>
      <c r="Q149" s="490"/>
      <c r="R149" s="509"/>
      <c r="S149" s="509"/>
      <c r="T149" s="414"/>
      <c r="U149" s="414"/>
      <c r="V149" s="471"/>
      <c r="W149" s="414"/>
      <c r="X149" s="414"/>
      <c r="Y149" s="520"/>
    </row>
    <row r="150" spans="1:25">
      <c r="A150" s="395" t="s">
        <v>1476</v>
      </c>
      <c r="B150" s="401">
        <v>30</v>
      </c>
      <c r="C150" s="411" t="s">
        <v>798</v>
      </c>
      <c r="D150" s="411" t="s">
        <v>1448</v>
      </c>
      <c r="E150" s="421" t="s">
        <v>1282</v>
      </c>
      <c r="F150" s="411" t="s">
        <v>599</v>
      </c>
      <c r="G150" s="411" t="s">
        <v>43</v>
      </c>
      <c r="H150" s="411" t="s">
        <v>182</v>
      </c>
      <c r="I150" s="443" t="s">
        <v>1450</v>
      </c>
      <c r="J150" s="443" t="s">
        <v>1452</v>
      </c>
      <c r="K150" s="453" t="s">
        <v>1453</v>
      </c>
      <c r="L150" s="477"/>
      <c r="M150" s="451"/>
      <c r="N150" s="411"/>
      <c r="O150" s="451"/>
      <c r="P150" s="411" t="s">
        <v>1417</v>
      </c>
      <c r="Q150" s="451"/>
      <c r="R150" s="503" t="s">
        <v>583</v>
      </c>
      <c r="S150" s="503" t="s">
        <v>1454</v>
      </c>
      <c r="T150" s="411"/>
      <c r="U150" s="411"/>
      <c r="V150" s="451"/>
      <c r="W150" s="411"/>
      <c r="X150" s="411"/>
      <c r="Y150" s="517"/>
    </row>
    <row r="151" spans="1:25">
      <c r="A151" s="397"/>
      <c r="B151" s="402"/>
      <c r="C151" s="410"/>
      <c r="D151" s="410"/>
      <c r="E151" s="422"/>
      <c r="F151" s="410"/>
      <c r="G151" s="410"/>
      <c r="H151" s="410"/>
      <c r="I151" s="420"/>
      <c r="J151" s="420"/>
      <c r="K151" s="454"/>
      <c r="L151" s="478"/>
      <c r="M151" s="452"/>
      <c r="N151" s="410"/>
      <c r="O151" s="452"/>
      <c r="P151" s="410"/>
      <c r="Q151" s="452"/>
      <c r="R151" s="504"/>
      <c r="S151" s="504"/>
      <c r="T151" s="410"/>
      <c r="U151" s="410"/>
      <c r="V151" s="452"/>
      <c r="W151" s="410"/>
      <c r="X151" s="410"/>
      <c r="Y151" s="518"/>
    </row>
    <row r="152" spans="1:25">
      <c r="A152" s="397"/>
      <c r="B152" s="402"/>
      <c r="C152" s="410"/>
      <c r="D152" s="410"/>
      <c r="E152" s="422"/>
      <c r="F152" s="410"/>
      <c r="G152" s="410"/>
      <c r="H152" s="410"/>
      <c r="I152" s="420"/>
      <c r="J152" s="420"/>
      <c r="K152" s="454"/>
      <c r="L152" s="478"/>
      <c r="M152" s="452"/>
      <c r="N152" s="410"/>
      <c r="O152" s="452"/>
      <c r="P152" s="410"/>
      <c r="Q152" s="452"/>
      <c r="R152" s="504"/>
      <c r="S152" s="504"/>
      <c r="T152" s="410"/>
      <c r="U152" s="410"/>
      <c r="V152" s="452"/>
      <c r="W152" s="410"/>
      <c r="X152" s="410"/>
      <c r="Y152" s="518"/>
    </row>
    <row r="153" spans="1:25">
      <c r="A153" s="397"/>
      <c r="B153" s="402"/>
      <c r="C153" s="410"/>
      <c r="D153" s="410"/>
      <c r="E153" s="422"/>
      <c r="F153" s="410"/>
      <c r="G153" s="410"/>
      <c r="H153" s="410"/>
      <c r="I153" s="420"/>
      <c r="J153" s="420"/>
      <c r="K153" s="454"/>
      <c r="L153" s="478"/>
      <c r="M153" s="452"/>
      <c r="N153" s="410"/>
      <c r="O153" s="452"/>
      <c r="P153" s="410"/>
      <c r="Q153" s="452"/>
      <c r="R153" s="504"/>
      <c r="S153" s="504"/>
      <c r="T153" s="410"/>
      <c r="U153" s="410"/>
      <c r="V153" s="452"/>
      <c r="W153" s="410"/>
      <c r="X153" s="410"/>
      <c r="Y153" s="518"/>
    </row>
    <row r="154" spans="1:25">
      <c r="A154" s="397"/>
      <c r="B154" s="407"/>
      <c r="C154" s="412"/>
      <c r="D154" s="412"/>
      <c r="E154" s="423"/>
      <c r="F154" s="412"/>
      <c r="G154" s="412"/>
      <c r="H154" s="412"/>
      <c r="I154" s="444"/>
      <c r="J154" s="444"/>
      <c r="K154" s="455"/>
      <c r="L154" s="429"/>
      <c r="M154" s="488"/>
      <c r="N154" s="412"/>
      <c r="O154" s="488"/>
      <c r="P154" s="412"/>
      <c r="Q154" s="488"/>
      <c r="R154" s="505"/>
      <c r="S154" s="505"/>
      <c r="T154" s="412"/>
      <c r="U154" s="412"/>
      <c r="V154" s="488"/>
      <c r="W154" s="412"/>
      <c r="X154" s="412"/>
      <c r="Y154" s="519"/>
    </row>
    <row r="155" spans="1:25">
      <c r="A155" s="397"/>
      <c r="B155" s="355">
        <v>31</v>
      </c>
      <c r="C155" s="413" t="s">
        <v>1456</v>
      </c>
      <c r="D155" s="413" t="s">
        <v>376</v>
      </c>
      <c r="E155" s="424" t="s">
        <v>1457</v>
      </c>
      <c r="F155" s="433">
        <v>29906</v>
      </c>
      <c r="G155" s="413" t="s">
        <v>1277</v>
      </c>
      <c r="H155" s="413" t="s">
        <v>182</v>
      </c>
      <c r="I155" s="445"/>
      <c r="J155" s="445" t="s">
        <v>353</v>
      </c>
      <c r="K155" s="456" t="s">
        <v>1212</v>
      </c>
      <c r="L155" s="479" t="s">
        <v>502</v>
      </c>
      <c r="M155" s="489" t="s">
        <v>1459</v>
      </c>
      <c r="N155" s="413"/>
      <c r="O155" s="489"/>
      <c r="P155" s="413"/>
      <c r="Q155" s="489"/>
      <c r="R155" s="502" t="s">
        <v>1461</v>
      </c>
      <c r="S155" s="502" t="s">
        <v>1233</v>
      </c>
      <c r="T155" s="413"/>
      <c r="U155" s="413"/>
      <c r="V155" s="489"/>
      <c r="W155" s="413"/>
      <c r="X155" s="413"/>
      <c r="Y155" s="516"/>
    </row>
    <row r="156" spans="1:25">
      <c r="A156" s="397"/>
      <c r="B156" s="402"/>
      <c r="C156" s="410"/>
      <c r="D156" s="410"/>
      <c r="E156" s="422"/>
      <c r="F156" s="410"/>
      <c r="G156" s="410"/>
      <c r="H156" s="410"/>
      <c r="I156" s="420"/>
      <c r="J156" s="420"/>
      <c r="K156" s="454"/>
      <c r="L156" s="478"/>
      <c r="M156" s="452"/>
      <c r="N156" s="410"/>
      <c r="O156" s="452"/>
      <c r="P156" s="410"/>
      <c r="Q156" s="452"/>
      <c r="R156" s="504"/>
      <c r="S156" s="504"/>
      <c r="T156" s="410"/>
      <c r="U156" s="410"/>
      <c r="V156" s="452"/>
      <c r="W156" s="410"/>
      <c r="X156" s="410"/>
      <c r="Y156" s="518"/>
    </row>
    <row r="157" spans="1:25">
      <c r="A157" s="397"/>
      <c r="B157" s="402"/>
      <c r="C157" s="410"/>
      <c r="D157" s="410"/>
      <c r="E157" s="422"/>
      <c r="F157" s="410"/>
      <c r="G157" s="410"/>
      <c r="H157" s="410"/>
      <c r="I157" s="420"/>
      <c r="J157" s="420"/>
      <c r="K157" s="454"/>
      <c r="L157" s="478"/>
      <c r="M157" s="452"/>
      <c r="N157" s="410"/>
      <c r="O157" s="452"/>
      <c r="P157" s="410"/>
      <c r="Q157" s="452"/>
      <c r="R157" s="504"/>
      <c r="S157" s="504"/>
      <c r="T157" s="410"/>
      <c r="U157" s="410"/>
      <c r="V157" s="452"/>
      <c r="W157" s="410"/>
      <c r="X157" s="410"/>
      <c r="Y157" s="518"/>
    </row>
    <row r="158" spans="1:25">
      <c r="A158" s="397"/>
      <c r="B158" s="402"/>
      <c r="C158" s="410"/>
      <c r="D158" s="410"/>
      <c r="E158" s="422"/>
      <c r="F158" s="410"/>
      <c r="G158" s="410"/>
      <c r="H158" s="410"/>
      <c r="I158" s="420"/>
      <c r="J158" s="420"/>
      <c r="K158" s="454"/>
      <c r="L158" s="478"/>
      <c r="M158" s="452"/>
      <c r="N158" s="410"/>
      <c r="O158" s="452"/>
      <c r="P158" s="410"/>
      <c r="Q158" s="452"/>
      <c r="R158" s="504"/>
      <c r="S158" s="504"/>
      <c r="T158" s="410"/>
      <c r="U158" s="410"/>
      <c r="V158" s="452"/>
      <c r="W158" s="410"/>
      <c r="X158" s="410"/>
      <c r="Y158" s="518"/>
    </row>
    <row r="159" spans="1:25">
      <c r="A159" s="397"/>
      <c r="B159" s="407"/>
      <c r="C159" s="412"/>
      <c r="D159" s="412"/>
      <c r="E159" s="423"/>
      <c r="F159" s="412"/>
      <c r="G159" s="412"/>
      <c r="H159" s="412"/>
      <c r="I159" s="444"/>
      <c r="J159" s="444"/>
      <c r="K159" s="455"/>
      <c r="L159" s="429"/>
      <c r="M159" s="488"/>
      <c r="N159" s="412"/>
      <c r="O159" s="488"/>
      <c r="P159" s="412"/>
      <c r="Q159" s="488"/>
      <c r="R159" s="505"/>
      <c r="S159" s="505"/>
      <c r="T159" s="412"/>
      <c r="U159" s="412"/>
      <c r="V159" s="488"/>
      <c r="W159" s="412"/>
      <c r="X159" s="412"/>
      <c r="Y159" s="519"/>
    </row>
    <row r="160" spans="1:25">
      <c r="A160" s="397"/>
      <c r="B160" s="355">
        <v>32</v>
      </c>
      <c r="C160" s="413" t="s">
        <v>164</v>
      </c>
      <c r="D160" s="413" t="s">
        <v>376</v>
      </c>
      <c r="E160" s="424" t="s">
        <v>1463</v>
      </c>
      <c r="F160" s="413" t="s">
        <v>1464</v>
      </c>
      <c r="G160" s="413" t="s">
        <v>1277</v>
      </c>
      <c r="H160" s="413" t="s">
        <v>182</v>
      </c>
      <c r="I160" s="445"/>
      <c r="J160" s="445" t="s">
        <v>1465</v>
      </c>
      <c r="K160" s="456" t="s">
        <v>1212</v>
      </c>
      <c r="L160" s="479"/>
      <c r="M160" s="489"/>
      <c r="N160" s="413"/>
      <c r="O160" s="489" t="s">
        <v>1466</v>
      </c>
      <c r="P160" s="413" t="s">
        <v>1390</v>
      </c>
      <c r="Q160" s="489"/>
      <c r="R160" s="502" t="s">
        <v>1467</v>
      </c>
      <c r="S160" s="502" t="s">
        <v>78</v>
      </c>
      <c r="T160" s="413"/>
      <c r="U160" s="413"/>
      <c r="V160" s="489"/>
      <c r="W160" s="413"/>
      <c r="X160" s="413"/>
      <c r="Y160" s="516"/>
    </row>
    <row r="161" spans="1:25">
      <c r="A161" s="397"/>
      <c r="B161" s="402"/>
      <c r="C161" s="410"/>
      <c r="D161" s="410"/>
      <c r="E161" s="422"/>
      <c r="F161" s="410"/>
      <c r="G161" s="410"/>
      <c r="H161" s="410"/>
      <c r="I161" s="420"/>
      <c r="J161" s="420"/>
      <c r="K161" s="454"/>
      <c r="L161" s="478"/>
      <c r="M161" s="452"/>
      <c r="N161" s="410"/>
      <c r="O161" s="452"/>
      <c r="P161" s="410"/>
      <c r="Q161" s="452"/>
      <c r="R161" s="504"/>
      <c r="S161" s="504"/>
      <c r="T161" s="410"/>
      <c r="U161" s="410"/>
      <c r="V161" s="452"/>
      <c r="W161" s="410"/>
      <c r="X161" s="410"/>
      <c r="Y161" s="518"/>
    </row>
    <row r="162" spans="1:25">
      <c r="A162" s="397"/>
      <c r="B162" s="402"/>
      <c r="C162" s="410"/>
      <c r="D162" s="410"/>
      <c r="E162" s="422"/>
      <c r="F162" s="410"/>
      <c r="G162" s="410"/>
      <c r="H162" s="410"/>
      <c r="I162" s="420"/>
      <c r="J162" s="420"/>
      <c r="K162" s="454"/>
      <c r="L162" s="478"/>
      <c r="M162" s="452"/>
      <c r="N162" s="410"/>
      <c r="O162" s="452"/>
      <c r="P162" s="410"/>
      <c r="Q162" s="452"/>
      <c r="R162" s="504"/>
      <c r="S162" s="504"/>
      <c r="T162" s="410"/>
      <c r="U162" s="410"/>
      <c r="V162" s="452"/>
      <c r="W162" s="410"/>
      <c r="X162" s="410"/>
      <c r="Y162" s="518"/>
    </row>
    <row r="163" spans="1:25">
      <c r="A163" s="397"/>
      <c r="B163" s="402"/>
      <c r="C163" s="410"/>
      <c r="D163" s="410"/>
      <c r="E163" s="422"/>
      <c r="F163" s="410"/>
      <c r="G163" s="410"/>
      <c r="H163" s="410"/>
      <c r="I163" s="420"/>
      <c r="J163" s="420"/>
      <c r="K163" s="454"/>
      <c r="L163" s="478"/>
      <c r="M163" s="452"/>
      <c r="N163" s="410"/>
      <c r="O163" s="452"/>
      <c r="P163" s="410"/>
      <c r="Q163" s="452"/>
      <c r="R163" s="504"/>
      <c r="S163" s="504"/>
      <c r="T163" s="410"/>
      <c r="U163" s="410"/>
      <c r="V163" s="452"/>
      <c r="W163" s="410"/>
      <c r="X163" s="410"/>
      <c r="Y163" s="518"/>
    </row>
    <row r="164" spans="1:25">
      <c r="A164" s="397"/>
      <c r="B164" s="407"/>
      <c r="C164" s="412"/>
      <c r="D164" s="412"/>
      <c r="E164" s="423"/>
      <c r="F164" s="412"/>
      <c r="G164" s="412"/>
      <c r="H164" s="412"/>
      <c r="I164" s="444"/>
      <c r="J164" s="444"/>
      <c r="K164" s="455"/>
      <c r="L164" s="429"/>
      <c r="M164" s="488"/>
      <c r="N164" s="412"/>
      <c r="O164" s="488"/>
      <c r="P164" s="412"/>
      <c r="Q164" s="488"/>
      <c r="R164" s="505"/>
      <c r="S164" s="505"/>
      <c r="T164" s="412"/>
      <c r="U164" s="412"/>
      <c r="V164" s="488"/>
      <c r="W164" s="412"/>
      <c r="X164" s="412"/>
      <c r="Y164" s="519"/>
    </row>
    <row r="165" spans="1:25">
      <c r="A165" s="397"/>
      <c r="B165" s="355">
        <v>33</v>
      </c>
      <c r="C165" s="413" t="s">
        <v>1469</v>
      </c>
      <c r="D165" s="413" t="s">
        <v>1134</v>
      </c>
      <c r="E165" s="424" t="s">
        <v>173</v>
      </c>
      <c r="F165" s="433">
        <v>34232</v>
      </c>
      <c r="G165" s="413" t="s">
        <v>1277</v>
      </c>
      <c r="H165" s="413" t="s">
        <v>182</v>
      </c>
      <c r="I165" s="445"/>
      <c r="J165" s="445" t="s">
        <v>378</v>
      </c>
      <c r="K165" s="456" t="s">
        <v>1212</v>
      </c>
      <c r="L165" s="479"/>
      <c r="M165" s="489" t="s">
        <v>1471</v>
      </c>
      <c r="N165" s="413"/>
      <c r="O165" s="489" t="s">
        <v>1472</v>
      </c>
      <c r="P165" s="413" t="s">
        <v>1390</v>
      </c>
      <c r="Q165" s="489"/>
      <c r="R165" s="502" t="s">
        <v>1474</v>
      </c>
      <c r="S165" s="502" t="s">
        <v>1475</v>
      </c>
      <c r="T165" s="413"/>
      <c r="U165" s="413"/>
      <c r="V165" s="489"/>
      <c r="W165" s="413"/>
      <c r="X165" s="413"/>
      <c r="Y165" s="516"/>
    </row>
    <row r="166" spans="1:25">
      <c r="A166" s="397"/>
      <c r="B166" s="402"/>
      <c r="C166" s="410"/>
      <c r="D166" s="410"/>
      <c r="E166" s="422"/>
      <c r="F166" s="410"/>
      <c r="G166" s="410"/>
      <c r="H166" s="410"/>
      <c r="I166" s="420"/>
      <c r="J166" s="420"/>
      <c r="K166" s="454"/>
      <c r="L166" s="478"/>
      <c r="M166" s="452"/>
      <c r="N166" s="410"/>
      <c r="O166" s="452"/>
      <c r="P166" s="410"/>
      <c r="Q166" s="452"/>
      <c r="R166" s="504"/>
      <c r="S166" s="504"/>
      <c r="T166" s="410"/>
      <c r="U166" s="410"/>
      <c r="V166" s="452"/>
      <c r="W166" s="410"/>
      <c r="X166" s="410"/>
      <c r="Y166" s="518"/>
    </row>
    <row r="167" spans="1:25">
      <c r="A167" s="397"/>
      <c r="B167" s="402"/>
      <c r="C167" s="410"/>
      <c r="D167" s="410"/>
      <c r="E167" s="422"/>
      <c r="F167" s="410"/>
      <c r="G167" s="410"/>
      <c r="H167" s="410"/>
      <c r="I167" s="420"/>
      <c r="J167" s="420"/>
      <c r="K167" s="454"/>
      <c r="L167" s="478"/>
      <c r="M167" s="452"/>
      <c r="N167" s="410"/>
      <c r="O167" s="452"/>
      <c r="P167" s="410"/>
      <c r="Q167" s="452"/>
      <c r="R167" s="504"/>
      <c r="S167" s="504"/>
      <c r="T167" s="410"/>
      <c r="U167" s="410"/>
      <c r="V167" s="452"/>
      <c r="W167" s="410"/>
      <c r="X167" s="410"/>
      <c r="Y167" s="518"/>
    </row>
    <row r="168" spans="1:25">
      <c r="A168" s="397"/>
      <c r="B168" s="402"/>
      <c r="C168" s="410"/>
      <c r="D168" s="410"/>
      <c r="E168" s="422"/>
      <c r="F168" s="410"/>
      <c r="G168" s="410"/>
      <c r="H168" s="410"/>
      <c r="I168" s="420"/>
      <c r="J168" s="420"/>
      <c r="K168" s="454"/>
      <c r="L168" s="478"/>
      <c r="M168" s="452"/>
      <c r="N168" s="410"/>
      <c r="O168" s="452"/>
      <c r="P168" s="410"/>
      <c r="Q168" s="452"/>
      <c r="R168" s="504"/>
      <c r="S168" s="504"/>
      <c r="T168" s="410"/>
      <c r="U168" s="410"/>
      <c r="V168" s="452"/>
      <c r="W168" s="410"/>
      <c r="X168" s="410"/>
      <c r="Y168" s="518"/>
    </row>
    <row r="169" spans="1:25">
      <c r="A169" s="397"/>
      <c r="B169" s="407"/>
      <c r="C169" s="412"/>
      <c r="D169" s="412"/>
      <c r="E169" s="423"/>
      <c r="F169" s="412"/>
      <c r="G169" s="412"/>
      <c r="H169" s="412"/>
      <c r="I169" s="444"/>
      <c r="J169" s="444"/>
      <c r="K169" s="455"/>
      <c r="L169" s="429"/>
      <c r="M169" s="488"/>
      <c r="N169" s="412"/>
      <c r="O169" s="488"/>
      <c r="P169" s="412"/>
      <c r="Q169" s="488"/>
      <c r="R169" s="505"/>
      <c r="S169" s="505"/>
      <c r="T169" s="412"/>
      <c r="U169" s="412"/>
      <c r="V169" s="488"/>
      <c r="W169" s="412"/>
      <c r="X169" s="412"/>
      <c r="Y169" s="519"/>
    </row>
    <row r="170" spans="1:25">
      <c r="A170" s="397"/>
      <c r="B170" s="355">
        <v>34</v>
      </c>
      <c r="C170" s="413" t="s">
        <v>810</v>
      </c>
      <c r="D170" s="413" t="s">
        <v>367</v>
      </c>
      <c r="E170" s="424" t="s">
        <v>1254</v>
      </c>
      <c r="F170" s="433">
        <v>20821</v>
      </c>
      <c r="G170" s="413" t="s">
        <v>43</v>
      </c>
      <c r="H170" s="413" t="s">
        <v>182</v>
      </c>
      <c r="I170" s="445" t="s">
        <v>723</v>
      </c>
      <c r="J170" s="445" t="s">
        <v>1310</v>
      </c>
      <c r="K170" s="457" t="s">
        <v>1251</v>
      </c>
      <c r="L170" s="485" t="s">
        <v>247</v>
      </c>
      <c r="M170" s="489" t="s">
        <v>801</v>
      </c>
      <c r="N170" s="413"/>
      <c r="O170" s="489"/>
      <c r="P170" s="413"/>
      <c r="Q170" s="489" t="s">
        <v>1312</v>
      </c>
      <c r="R170" s="502" t="s">
        <v>1313</v>
      </c>
      <c r="S170" s="502" t="s">
        <v>1490</v>
      </c>
      <c r="T170" s="413" t="s">
        <v>1313</v>
      </c>
      <c r="U170" s="413" t="s">
        <v>1495</v>
      </c>
      <c r="V170" s="489" t="s">
        <v>1315</v>
      </c>
      <c r="W170" s="413" t="s">
        <v>36</v>
      </c>
      <c r="X170" s="413" t="s">
        <v>534</v>
      </c>
      <c r="Y170" s="516"/>
    </row>
    <row r="171" spans="1:25">
      <c r="A171" s="397"/>
      <c r="B171" s="402"/>
      <c r="C171" s="410"/>
      <c r="D171" s="410"/>
      <c r="E171" s="422"/>
      <c r="F171" s="410"/>
      <c r="G171" s="410"/>
      <c r="H171" s="410"/>
      <c r="I171" s="420"/>
      <c r="J171" s="420"/>
      <c r="K171" s="458"/>
      <c r="L171" s="486"/>
      <c r="M171" s="452"/>
      <c r="N171" s="410"/>
      <c r="O171" s="452"/>
      <c r="P171" s="410"/>
      <c r="Q171" s="452"/>
      <c r="R171" s="504"/>
      <c r="S171" s="504"/>
      <c r="T171" s="410"/>
      <c r="U171" s="410"/>
      <c r="V171" s="452"/>
      <c r="W171" s="410"/>
      <c r="X171" s="410"/>
      <c r="Y171" s="518"/>
    </row>
    <row r="172" spans="1:25">
      <c r="A172" s="397"/>
      <c r="B172" s="402"/>
      <c r="C172" s="410"/>
      <c r="D172" s="410"/>
      <c r="E172" s="422"/>
      <c r="F172" s="410"/>
      <c r="G172" s="410"/>
      <c r="H172" s="410"/>
      <c r="I172" s="420"/>
      <c r="J172" s="420"/>
      <c r="K172" s="458"/>
      <c r="L172" s="486"/>
      <c r="M172" s="452"/>
      <c r="N172" s="410"/>
      <c r="O172" s="452"/>
      <c r="P172" s="410"/>
      <c r="Q172" s="452"/>
      <c r="R172" s="504"/>
      <c r="S172" s="504"/>
      <c r="T172" s="410"/>
      <c r="U172" s="410"/>
      <c r="V172" s="452"/>
      <c r="W172" s="410"/>
      <c r="X172" s="410"/>
      <c r="Y172" s="518"/>
    </row>
    <row r="173" spans="1:25">
      <c r="A173" s="397"/>
      <c r="B173" s="402"/>
      <c r="C173" s="410"/>
      <c r="D173" s="410"/>
      <c r="E173" s="422"/>
      <c r="F173" s="410"/>
      <c r="G173" s="410"/>
      <c r="H173" s="410"/>
      <c r="I173" s="420"/>
      <c r="J173" s="420"/>
      <c r="K173" s="458"/>
      <c r="L173" s="486"/>
      <c r="M173" s="452"/>
      <c r="N173" s="410"/>
      <c r="O173" s="452"/>
      <c r="P173" s="410"/>
      <c r="Q173" s="452"/>
      <c r="R173" s="504"/>
      <c r="S173" s="504"/>
      <c r="T173" s="410"/>
      <c r="U173" s="410"/>
      <c r="V173" s="452"/>
      <c r="W173" s="410"/>
      <c r="X173" s="410"/>
      <c r="Y173" s="518"/>
    </row>
    <row r="174" spans="1:25">
      <c r="A174" s="397"/>
      <c r="B174" s="407"/>
      <c r="C174" s="412"/>
      <c r="D174" s="412"/>
      <c r="E174" s="423"/>
      <c r="F174" s="412"/>
      <c r="G174" s="412"/>
      <c r="H174" s="412"/>
      <c r="I174" s="444"/>
      <c r="J174" s="444"/>
      <c r="K174" s="459"/>
      <c r="L174" s="487"/>
      <c r="M174" s="488"/>
      <c r="N174" s="412"/>
      <c r="O174" s="488"/>
      <c r="P174" s="412"/>
      <c r="Q174" s="488"/>
      <c r="R174" s="505"/>
      <c r="S174" s="505"/>
      <c r="T174" s="412"/>
      <c r="U174" s="412"/>
      <c r="V174" s="488"/>
      <c r="W174" s="412"/>
      <c r="X174" s="412"/>
      <c r="Y174" s="519"/>
    </row>
    <row r="175" spans="1:25">
      <c r="A175" s="397"/>
      <c r="B175" s="355">
        <v>35</v>
      </c>
      <c r="C175" s="413" t="s">
        <v>1491</v>
      </c>
      <c r="D175" s="413" t="s">
        <v>958</v>
      </c>
      <c r="E175" s="424" t="s">
        <v>1493</v>
      </c>
      <c r="F175" s="433">
        <v>28379</v>
      </c>
      <c r="G175" s="413" t="s">
        <v>1277</v>
      </c>
      <c r="H175" s="413" t="s">
        <v>182</v>
      </c>
      <c r="I175" s="445"/>
      <c r="J175" s="445" t="s">
        <v>448</v>
      </c>
      <c r="K175" s="456" t="s">
        <v>1212</v>
      </c>
      <c r="L175" s="479"/>
      <c r="M175" s="489"/>
      <c r="N175" s="413"/>
      <c r="O175" s="489"/>
      <c r="P175" s="413"/>
      <c r="Q175" s="489"/>
      <c r="R175" s="502" t="s">
        <v>90</v>
      </c>
      <c r="S175" s="502" t="s">
        <v>1494</v>
      </c>
      <c r="T175" s="413" t="s">
        <v>90</v>
      </c>
      <c r="U175" s="413" t="s">
        <v>1496</v>
      </c>
      <c r="V175" s="489" t="s">
        <v>1219</v>
      </c>
      <c r="W175" s="413" t="s">
        <v>36</v>
      </c>
      <c r="X175" s="413" t="s">
        <v>1368</v>
      </c>
      <c r="Y175" s="516"/>
    </row>
    <row r="176" spans="1:25">
      <c r="A176" s="397"/>
      <c r="B176" s="402"/>
      <c r="C176" s="410"/>
      <c r="D176" s="410"/>
      <c r="E176" s="422"/>
      <c r="F176" s="410"/>
      <c r="G176" s="410"/>
      <c r="H176" s="410"/>
      <c r="I176" s="420"/>
      <c r="J176" s="420"/>
      <c r="K176" s="454"/>
      <c r="L176" s="478"/>
      <c r="M176" s="452"/>
      <c r="N176" s="410"/>
      <c r="O176" s="452"/>
      <c r="P176" s="410"/>
      <c r="Q176" s="452"/>
      <c r="R176" s="504"/>
      <c r="S176" s="504"/>
      <c r="T176" s="410"/>
      <c r="U176" s="410"/>
      <c r="V176" s="452"/>
      <c r="W176" s="410"/>
      <c r="X176" s="410"/>
      <c r="Y176" s="518"/>
    </row>
    <row r="177" spans="1:25">
      <c r="A177" s="397"/>
      <c r="B177" s="402"/>
      <c r="C177" s="410"/>
      <c r="D177" s="410"/>
      <c r="E177" s="422"/>
      <c r="F177" s="410"/>
      <c r="G177" s="410"/>
      <c r="H177" s="410"/>
      <c r="I177" s="420"/>
      <c r="J177" s="420"/>
      <c r="K177" s="454"/>
      <c r="L177" s="478"/>
      <c r="M177" s="452"/>
      <c r="N177" s="410"/>
      <c r="O177" s="452"/>
      <c r="P177" s="410"/>
      <c r="Q177" s="452"/>
      <c r="R177" s="504"/>
      <c r="S177" s="504"/>
      <c r="T177" s="410"/>
      <c r="U177" s="410"/>
      <c r="V177" s="452"/>
      <c r="W177" s="410"/>
      <c r="X177" s="410"/>
      <c r="Y177" s="518"/>
    </row>
    <row r="178" spans="1:25">
      <c r="A178" s="397"/>
      <c r="B178" s="402"/>
      <c r="C178" s="410"/>
      <c r="D178" s="410"/>
      <c r="E178" s="422"/>
      <c r="F178" s="410"/>
      <c r="G178" s="410"/>
      <c r="H178" s="410"/>
      <c r="I178" s="420"/>
      <c r="J178" s="420"/>
      <c r="K178" s="454"/>
      <c r="L178" s="478"/>
      <c r="M178" s="452"/>
      <c r="N178" s="410"/>
      <c r="O178" s="452"/>
      <c r="P178" s="410"/>
      <c r="Q178" s="452"/>
      <c r="R178" s="504"/>
      <c r="S178" s="504"/>
      <c r="T178" s="410"/>
      <c r="U178" s="410"/>
      <c r="V178" s="452"/>
      <c r="W178" s="410"/>
      <c r="X178" s="410"/>
      <c r="Y178" s="518"/>
    </row>
    <row r="179" spans="1:25">
      <c r="A179" s="397"/>
      <c r="B179" s="407"/>
      <c r="C179" s="412"/>
      <c r="D179" s="412"/>
      <c r="E179" s="423"/>
      <c r="F179" s="412"/>
      <c r="G179" s="412"/>
      <c r="H179" s="412"/>
      <c r="I179" s="444"/>
      <c r="J179" s="444"/>
      <c r="K179" s="455"/>
      <c r="L179" s="429"/>
      <c r="M179" s="488"/>
      <c r="N179" s="412"/>
      <c r="O179" s="488"/>
      <c r="P179" s="412"/>
      <c r="Q179" s="488"/>
      <c r="R179" s="505"/>
      <c r="S179" s="505"/>
      <c r="T179" s="412"/>
      <c r="U179" s="412"/>
      <c r="V179" s="488"/>
      <c r="W179" s="412"/>
      <c r="X179" s="412"/>
      <c r="Y179" s="519"/>
    </row>
    <row r="180" spans="1:25">
      <c r="A180" s="397"/>
      <c r="B180" s="355">
        <v>36</v>
      </c>
      <c r="C180" s="413" t="s">
        <v>1503</v>
      </c>
      <c r="D180" s="413" t="s">
        <v>1134</v>
      </c>
      <c r="E180" s="424" t="s">
        <v>1504</v>
      </c>
      <c r="F180" s="433">
        <v>24936</v>
      </c>
      <c r="G180" s="413" t="s">
        <v>43</v>
      </c>
      <c r="H180" s="413" t="s">
        <v>115</v>
      </c>
      <c r="I180" s="445"/>
      <c r="J180" s="445" t="s">
        <v>1411</v>
      </c>
      <c r="K180" s="456" t="s">
        <v>1212</v>
      </c>
      <c r="L180" s="479" t="s">
        <v>1505</v>
      </c>
      <c r="M180" s="489" t="s">
        <v>1508</v>
      </c>
      <c r="N180" s="413"/>
      <c r="O180" s="489"/>
      <c r="P180" s="413"/>
      <c r="Q180" s="498" t="s">
        <v>1509</v>
      </c>
      <c r="R180" s="502" t="s">
        <v>1510</v>
      </c>
      <c r="S180" s="502" t="s">
        <v>1511</v>
      </c>
      <c r="T180" s="413" t="s">
        <v>1510</v>
      </c>
      <c r="U180" s="413" t="s">
        <v>1495</v>
      </c>
      <c r="V180" s="489" t="s">
        <v>1315</v>
      </c>
      <c r="W180" s="413"/>
      <c r="X180" s="413"/>
      <c r="Y180" s="516"/>
    </row>
    <row r="181" spans="1:25">
      <c r="A181" s="397"/>
      <c r="B181" s="402"/>
      <c r="C181" s="410"/>
      <c r="D181" s="410"/>
      <c r="E181" s="422"/>
      <c r="F181" s="410"/>
      <c r="G181" s="410"/>
      <c r="H181" s="410"/>
      <c r="I181" s="420"/>
      <c r="J181" s="420"/>
      <c r="K181" s="454"/>
      <c r="L181" s="478"/>
      <c r="M181" s="452"/>
      <c r="N181" s="410"/>
      <c r="O181" s="452"/>
      <c r="P181" s="410"/>
      <c r="Q181" s="499"/>
      <c r="R181" s="504"/>
      <c r="S181" s="504"/>
      <c r="T181" s="410"/>
      <c r="U181" s="410"/>
      <c r="V181" s="452"/>
      <c r="W181" s="410"/>
      <c r="X181" s="410"/>
      <c r="Y181" s="518"/>
    </row>
    <row r="182" spans="1:25">
      <c r="A182" s="397"/>
      <c r="B182" s="402"/>
      <c r="C182" s="410"/>
      <c r="D182" s="410"/>
      <c r="E182" s="422"/>
      <c r="F182" s="410"/>
      <c r="G182" s="410"/>
      <c r="H182" s="410"/>
      <c r="I182" s="420"/>
      <c r="J182" s="420"/>
      <c r="K182" s="454"/>
      <c r="L182" s="478"/>
      <c r="M182" s="452"/>
      <c r="N182" s="410"/>
      <c r="O182" s="452"/>
      <c r="P182" s="410"/>
      <c r="Q182" s="499"/>
      <c r="R182" s="504"/>
      <c r="S182" s="504"/>
      <c r="T182" s="410"/>
      <c r="U182" s="410"/>
      <c r="V182" s="452"/>
      <c r="W182" s="410"/>
      <c r="X182" s="410"/>
      <c r="Y182" s="518"/>
    </row>
    <row r="183" spans="1:25">
      <c r="A183" s="397"/>
      <c r="B183" s="402"/>
      <c r="C183" s="410"/>
      <c r="D183" s="410"/>
      <c r="E183" s="422"/>
      <c r="F183" s="410"/>
      <c r="G183" s="410"/>
      <c r="H183" s="410"/>
      <c r="I183" s="420"/>
      <c r="J183" s="420"/>
      <c r="K183" s="454"/>
      <c r="L183" s="478"/>
      <c r="M183" s="452"/>
      <c r="N183" s="410"/>
      <c r="O183" s="452"/>
      <c r="P183" s="410"/>
      <c r="Q183" s="499"/>
      <c r="R183" s="504"/>
      <c r="S183" s="504"/>
      <c r="T183" s="410"/>
      <c r="U183" s="410"/>
      <c r="V183" s="452"/>
      <c r="W183" s="410"/>
      <c r="X183" s="410"/>
      <c r="Y183" s="518"/>
    </row>
    <row r="184" spans="1:25">
      <c r="A184" s="397"/>
      <c r="B184" s="407"/>
      <c r="C184" s="412"/>
      <c r="D184" s="412"/>
      <c r="E184" s="423"/>
      <c r="F184" s="412"/>
      <c r="G184" s="412"/>
      <c r="H184" s="412"/>
      <c r="I184" s="444"/>
      <c r="J184" s="444"/>
      <c r="K184" s="455"/>
      <c r="L184" s="429"/>
      <c r="M184" s="488"/>
      <c r="N184" s="412"/>
      <c r="O184" s="488"/>
      <c r="P184" s="412"/>
      <c r="Q184" s="500"/>
      <c r="R184" s="505"/>
      <c r="S184" s="505"/>
      <c r="T184" s="412"/>
      <c r="U184" s="412"/>
      <c r="V184" s="488"/>
      <c r="W184" s="412"/>
      <c r="X184" s="412"/>
      <c r="Y184" s="519"/>
    </row>
    <row r="185" spans="1:25" ht="14.1" customHeight="1">
      <c r="A185" s="397"/>
      <c r="B185" s="355">
        <v>37</v>
      </c>
      <c r="C185" s="413" t="s">
        <v>1641</v>
      </c>
      <c r="D185" s="355" t="s">
        <v>367</v>
      </c>
      <c r="E185" s="424" t="s">
        <v>194</v>
      </c>
      <c r="F185" s="433">
        <v>23342</v>
      </c>
      <c r="G185" s="413" t="s">
        <v>43</v>
      </c>
      <c r="H185" s="413" t="s">
        <v>1604</v>
      </c>
      <c r="I185" s="445" t="s">
        <v>338</v>
      </c>
      <c r="J185" s="445" t="s">
        <v>1643</v>
      </c>
      <c r="K185" s="465" t="s">
        <v>1314</v>
      </c>
      <c r="L185" s="479" t="s">
        <v>1644</v>
      </c>
      <c r="M185" s="489"/>
      <c r="N185" s="413"/>
      <c r="O185" s="489"/>
      <c r="P185" s="413"/>
      <c r="Q185" s="489"/>
      <c r="R185" s="502" t="s">
        <v>1645</v>
      </c>
      <c r="S185" s="502" t="s">
        <v>673</v>
      </c>
      <c r="T185" s="413"/>
      <c r="U185" s="413"/>
      <c r="V185" s="489"/>
      <c r="W185" s="413"/>
      <c r="X185" s="413"/>
      <c r="Y185" s="516"/>
    </row>
    <row r="186" spans="1:25" ht="14.1" customHeight="1">
      <c r="A186" s="397"/>
      <c r="B186" s="402"/>
      <c r="C186" s="410"/>
      <c r="D186" s="402"/>
      <c r="E186" s="422"/>
      <c r="F186" s="410"/>
      <c r="G186" s="410"/>
      <c r="H186" s="410"/>
      <c r="I186" s="420"/>
      <c r="J186" s="420"/>
      <c r="K186" s="466"/>
      <c r="L186" s="478"/>
      <c r="M186" s="452"/>
      <c r="N186" s="410"/>
      <c r="O186" s="452"/>
      <c r="P186" s="410"/>
      <c r="Q186" s="452"/>
      <c r="R186" s="504"/>
      <c r="S186" s="504"/>
      <c r="T186" s="410"/>
      <c r="U186" s="410"/>
      <c r="V186" s="452"/>
      <c r="W186" s="410"/>
      <c r="X186" s="410"/>
      <c r="Y186" s="518"/>
    </row>
    <row r="187" spans="1:25" ht="14.1" customHeight="1">
      <c r="A187" s="397"/>
      <c r="B187" s="402"/>
      <c r="C187" s="410"/>
      <c r="D187" s="402"/>
      <c r="E187" s="422"/>
      <c r="F187" s="410"/>
      <c r="G187" s="410"/>
      <c r="H187" s="410"/>
      <c r="I187" s="420"/>
      <c r="J187" s="420"/>
      <c r="K187" s="466"/>
      <c r="L187" s="478"/>
      <c r="M187" s="452"/>
      <c r="N187" s="410"/>
      <c r="O187" s="452"/>
      <c r="P187" s="410"/>
      <c r="Q187" s="452"/>
      <c r="R187" s="504"/>
      <c r="S187" s="504"/>
      <c r="T187" s="410"/>
      <c r="U187" s="410"/>
      <c r="V187" s="452"/>
      <c r="W187" s="410"/>
      <c r="X187" s="410"/>
      <c r="Y187" s="518"/>
    </row>
    <row r="188" spans="1:25" ht="14.1" customHeight="1">
      <c r="A188" s="397"/>
      <c r="B188" s="402"/>
      <c r="C188" s="410"/>
      <c r="D188" s="402"/>
      <c r="E188" s="422"/>
      <c r="F188" s="410"/>
      <c r="G188" s="410"/>
      <c r="H188" s="410"/>
      <c r="I188" s="420"/>
      <c r="J188" s="420"/>
      <c r="K188" s="466"/>
      <c r="L188" s="478"/>
      <c r="M188" s="452"/>
      <c r="N188" s="410"/>
      <c r="O188" s="452"/>
      <c r="P188" s="410"/>
      <c r="Q188" s="452"/>
      <c r="R188" s="504"/>
      <c r="S188" s="504"/>
      <c r="T188" s="410"/>
      <c r="U188" s="410"/>
      <c r="V188" s="452"/>
      <c r="W188" s="410"/>
      <c r="X188" s="410"/>
      <c r="Y188" s="518"/>
    </row>
    <row r="189" spans="1:25" ht="14.1" customHeight="1">
      <c r="A189" s="396"/>
      <c r="B189" s="403"/>
      <c r="C189" s="414"/>
      <c r="D189" s="403"/>
      <c r="E189" s="425"/>
      <c r="F189" s="414"/>
      <c r="G189" s="414"/>
      <c r="H189" s="414"/>
      <c r="I189" s="446"/>
      <c r="J189" s="446"/>
      <c r="K189" s="472"/>
      <c r="L189" s="483"/>
      <c r="M189" s="490"/>
      <c r="N189" s="414"/>
      <c r="O189" s="490"/>
      <c r="P189" s="414"/>
      <c r="Q189" s="490"/>
      <c r="R189" s="509"/>
      <c r="S189" s="509"/>
      <c r="T189" s="414"/>
      <c r="U189" s="414"/>
      <c r="V189" s="490"/>
      <c r="W189" s="414"/>
      <c r="X189" s="414"/>
      <c r="Y189" s="520"/>
    </row>
    <row r="190" spans="1:25">
      <c r="A190" s="395" t="s">
        <v>1650</v>
      </c>
      <c r="B190" s="401">
        <v>38</v>
      </c>
      <c r="C190" s="411" t="s">
        <v>1025</v>
      </c>
      <c r="D190" s="411" t="s">
        <v>337</v>
      </c>
      <c r="E190" s="421" t="s">
        <v>1276</v>
      </c>
      <c r="F190" s="432">
        <v>22725</v>
      </c>
      <c r="G190" s="411" t="s">
        <v>1277</v>
      </c>
      <c r="H190" s="411" t="s">
        <v>182</v>
      </c>
      <c r="I190" s="443" t="s">
        <v>1648</v>
      </c>
      <c r="J190" s="443"/>
      <c r="K190" s="453"/>
      <c r="L190" s="477"/>
      <c r="M190" s="451" t="s">
        <v>1389</v>
      </c>
      <c r="N190" s="411" t="s">
        <v>199</v>
      </c>
      <c r="O190" s="451" t="s">
        <v>417</v>
      </c>
      <c r="P190" s="411" t="s">
        <v>1390</v>
      </c>
      <c r="Q190" s="451"/>
      <c r="R190" s="503" t="s">
        <v>971</v>
      </c>
      <c r="S190" s="503" t="s">
        <v>1649</v>
      </c>
      <c r="T190" s="411"/>
      <c r="U190" s="411"/>
      <c r="V190" s="451"/>
      <c r="W190" s="411"/>
      <c r="X190" s="411"/>
      <c r="Y190" s="517"/>
    </row>
    <row r="191" spans="1:25">
      <c r="A191" s="397"/>
      <c r="B191" s="402"/>
      <c r="C191" s="410"/>
      <c r="D191" s="410"/>
      <c r="E191" s="422"/>
      <c r="F191" s="410"/>
      <c r="G191" s="410"/>
      <c r="H191" s="410"/>
      <c r="I191" s="420"/>
      <c r="J191" s="420"/>
      <c r="K191" s="454"/>
      <c r="L191" s="478"/>
      <c r="M191" s="452"/>
      <c r="N191" s="410"/>
      <c r="O191" s="452"/>
      <c r="P191" s="410"/>
      <c r="Q191" s="452"/>
      <c r="R191" s="504"/>
      <c r="S191" s="504"/>
      <c r="T191" s="410"/>
      <c r="U191" s="410"/>
      <c r="V191" s="452"/>
      <c r="W191" s="410"/>
      <c r="X191" s="410"/>
      <c r="Y191" s="518"/>
    </row>
    <row r="192" spans="1:25">
      <c r="A192" s="397"/>
      <c r="B192" s="402"/>
      <c r="C192" s="410"/>
      <c r="D192" s="410"/>
      <c r="E192" s="422"/>
      <c r="F192" s="410"/>
      <c r="G192" s="410"/>
      <c r="H192" s="410"/>
      <c r="I192" s="420"/>
      <c r="J192" s="420"/>
      <c r="K192" s="454"/>
      <c r="L192" s="478"/>
      <c r="M192" s="452"/>
      <c r="N192" s="410"/>
      <c r="O192" s="452"/>
      <c r="P192" s="410"/>
      <c r="Q192" s="452"/>
      <c r="R192" s="504"/>
      <c r="S192" s="504"/>
      <c r="T192" s="410"/>
      <c r="U192" s="410"/>
      <c r="V192" s="452"/>
      <c r="W192" s="410"/>
      <c r="X192" s="410"/>
      <c r="Y192" s="518"/>
    </row>
    <row r="193" spans="1:25">
      <c r="A193" s="397"/>
      <c r="B193" s="402"/>
      <c r="C193" s="410"/>
      <c r="D193" s="410"/>
      <c r="E193" s="422"/>
      <c r="F193" s="410"/>
      <c r="G193" s="410"/>
      <c r="H193" s="410"/>
      <c r="I193" s="420"/>
      <c r="J193" s="420"/>
      <c r="K193" s="454"/>
      <c r="L193" s="478"/>
      <c r="M193" s="452"/>
      <c r="N193" s="410"/>
      <c r="O193" s="452"/>
      <c r="P193" s="410"/>
      <c r="Q193" s="452"/>
      <c r="R193" s="504"/>
      <c r="S193" s="504"/>
      <c r="T193" s="410"/>
      <c r="U193" s="410"/>
      <c r="V193" s="452"/>
      <c r="W193" s="410"/>
      <c r="X193" s="410"/>
      <c r="Y193" s="518"/>
    </row>
    <row r="194" spans="1:25">
      <c r="A194" s="397"/>
      <c r="B194" s="407"/>
      <c r="C194" s="412"/>
      <c r="D194" s="412"/>
      <c r="E194" s="423"/>
      <c r="F194" s="412"/>
      <c r="G194" s="412"/>
      <c r="H194" s="412"/>
      <c r="I194" s="444"/>
      <c r="J194" s="444"/>
      <c r="K194" s="455"/>
      <c r="L194" s="429"/>
      <c r="M194" s="488"/>
      <c r="N194" s="412"/>
      <c r="O194" s="488"/>
      <c r="P194" s="412"/>
      <c r="Q194" s="488"/>
      <c r="R194" s="505"/>
      <c r="S194" s="505"/>
      <c r="T194" s="412"/>
      <c r="U194" s="412"/>
      <c r="V194" s="488"/>
      <c r="W194" s="412"/>
      <c r="X194" s="412"/>
      <c r="Y194" s="519"/>
    </row>
    <row r="195" spans="1:25">
      <c r="A195" s="397"/>
      <c r="B195" s="355">
        <v>39</v>
      </c>
      <c r="C195" s="413" t="s">
        <v>648</v>
      </c>
      <c r="D195" s="413" t="s">
        <v>252</v>
      </c>
      <c r="E195" s="424" t="s">
        <v>270</v>
      </c>
      <c r="F195" s="433">
        <v>35060</v>
      </c>
      <c r="G195" s="413" t="s">
        <v>1277</v>
      </c>
      <c r="H195" s="413" t="s">
        <v>1284</v>
      </c>
      <c r="I195" s="445" t="s">
        <v>1652</v>
      </c>
      <c r="J195" s="445"/>
      <c r="K195" s="456" t="s">
        <v>1083</v>
      </c>
      <c r="L195" s="479"/>
      <c r="M195" s="489" t="s">
        <v>1654</v>
      </c>
      <c r="N195" s="413" t="s">
        <v>823</v>
      </c>
      <c r="O195" s="489" t="s">
        <v>1656</v>
      </c>
      <c r="P195" s="489" t="s">
        <v>1435</v>
      </c>
      <c r="Q195" s="489"/>
      <c r="R195" s="502" t="s">
        <v>1657</v>
      </c>
      <c r="S195" s="502" t="s">
        <v>1760</v>
      </c>
      <c r="T195" s="413" t="s">
        <v>1657</v>
      </c>
      <c r="U195" s="413"/>
      <c r="V195" s="489" t="s">
        <v>396</v>
      </c>
      <c r="W195" s="413"/>
      <c r="X195" s="413"/>
      <c r="Y195" s="516"/>
    </row>
    <row r="196" spans="1:25">
      <c r="A196" s="397"/>
      <c r="B196" s="402"/>
      <c r="C196" s="410"/>
      <c r="D196" s="410"/>
      <c r="E196" s="422"/>
      <c r="F196" s="410"/>
      <c r="G196" s="410"/>
      <c r="H196" s="410"/>
      <c r="I196" s="420"/>
      <c r="J196" s="420"/>
      <c r="K196" s="454"/>
      <c r="L196" s="478"/>
      <c r="M196" s="452"/>
      <c r="N196" s="410"/>
      <c r="O196" s="452"/>
      <c r="P196" s="410"/>
      <c r="Q196" s="452"/>
      <c r="R196" s="504"/>
      <c r="S196" s="504"/>
      <c r="T196" s="410"/>
      <c r="U196" s="410"/>
      <c r="V196" s="452"/>
      <c r="W196" s="410"/>
      <c r="X196" s="410"/>
      <c r="Y196" s="518"/>
    </row>
    <row r="197" spans="1:25">
      <c r="A197" s="397"/>
      <c r="B197" s="402"/>
      <c r="C197" s="410"/>
      <c r="D197" s="410"/>
      <c r="E197" s="422"/>
      <c r="F197" s="410"/>
      <c r="G197" s="410"/>
      <c r="H197" s="410"/>
      <c r="I197" s="420"/>
      <c r="J197" s="420"/>
      <c r="K197" s="454"/>
      <c r="L197" s="478"/>
      <c r="M197" s="452"/>
      <c r="N197" s="410"/>
      <c r="O197" s="452"/>
      <c r="P197" s="410"/>
      <c r="Q197" s="452"/>
      <c r="R197" s="504"/>
      <c r="S197" s="504"/>
      <c r="T197" s="410"/>
      <c r="U197" s="410"/>
      <c r="V197" s="452"/>
      <c r="W197" s="410"/>
      <c r="X197" s="410"/>
      <c r="Y197" s="518"/>
    </row>
    <row r="198" spans="1:25">
      <c r="A198" s="397"/>
      <c r="B198" s="402"/>
      <c r="C198" s="410"/>
      <c r="D198" s="410"/>
      <c r="E198" s="422"/>
      <c r="F198" s="410"/>
      <c r="G198" s="410"/>
      <c r="H198" s="410"/>
      <c r="I198" s="420"/>
      <c r="J198" s="420"/>
      <c r="K198" s="454"/>
      <c r="L198" s="478"/>
      <c r="M198" s="452"/>
      <c r="N198" s="410"/>
      <c r="O198" s="452"/>
      <c r="P198" s="410"/>
      <c r="Q198" s="452"/>
      <c r="R198" s="504"/>
      <c r="S198" s="504"/>
      <c r="T198" s="410"/>
      <c r="U198" s="410"/>
      <c r="V198" s="452"/>
      <c r="W198" s="410"/>
      <c r="X198" s="410"/>
      <c r="Y198" s="518"/>
    </row>
    <row r="199" spans="1:25">
      <c r="A199" s="397"/>
      <c r="B199" s="407"/>
      <c r="C199" s="412"/>
      <c r="D199" s="412"/>
      <c r="E199" s="423"/>
      <c r="F199" s="412"/>
      <c r="G199" s="412"/>
      <c r="H199" s="412"/>
      <c r="I199" s="444"/>
      <c r="J199" s="444"/>
      <c r="K199" s="455"/>
      <c r="L199" s="429"/>
      <c r="M199" s="488"/>
      <c r="N199" s="412"/>
      <c r="O199" s="488"/>
      <c r="P199" s="412"/>
      <c r="Q199" s="488"/>
      <c r="R199" s="505"/>
      <c r="S199" s="505"/>
      <c r="T199" s="412"/>
      <c r="U199" s="412"/>
      <c r="V199" s="488"/>
      <c r="W199" s="412"/>
      <c r="X199" s="412"/>
      <c r="Y199" s="519"/>
    </row>
    <row r="200" spans="1:25">
      <c r="A200" s="398" t="s">
        <v>1337</v>
      </c>
      <c r="B200" s="401">
        <v>40</v>
      </c>
      <c r="C200" s="411" t="s">
        <v>1762</v>
      </c>
      <c r="D200" s="411" t="s">
        <v>258</v>
      </c>
      <c r="E200" s="421" t="s">
        <v>506</v>
      </c>
      <c r="F200" s="432">
        <v>23635</v>
      </c>
      <c r="G200" s="411" t="s">
        <v>1277</v>
      </c>
      <c r="H200" s="411" t="s">
        <v>182</v>
      </c>
      <c r="I200" s="443" t="s">
        <v>1016</v>
      </c>
      <c r="J200" s="443"/>
      <c r="K200" s="453"/>
      <c r="L200" s="477"/>
      <c r="M200" s="451" t="s">
        <v>1765</v>
      </c>
      <c r="N200" s="411" t="s">
        <v>1766</v>
      </c>
      <c r="O200" s="451" t="s">
        <v>233</v>
      </c>
      <c r="P200" s="411" t="s">
        <v>1767</v>
      </c>
      <c r="Q200" s="451"/>
      <c r="R200" s="503">
        <v>45026</v>
      </c>
      <c r="S200" s="503">
        <v>45391</v>
      </c>
      <c r="T200" s="411"/>
      <c r="U200" s="411"/>
      <c r="V200" s="451"/>
      <c r="W200" s="411"/>
      <c r="X200" s="411"/>
      <c r="Y200" s="517"/>
    </row>
    <row r="201" spans="1:25">
      <c r="A201" s="399"/>
      <c r="B201" s="402"/>
      <c r="C201" s="410"/>
      <c r="D201" s="410"/>
      <c r="E201" s="422"/>
      <c r="F201" s="410"/>
      <c r="G201" s="410"/>
      <c r="H201" s="410"/>
      <c r="I201" s="420"/>
      <c r="J201" s="420"/>
      <c r="K201" s="454"/>
      <c r="L201" s="478"/>
      <c r="M201" s="452"/>
      <c r="N201" s="410"/>
      <c r="O201" s="452"/>
      <c r="P201" s="410"/>
      <c r="Q201" s="452"/>
      <c r="R201" s="504"/>
      <c r="S201" s="504"/>
      <c r="T201" s="410"/>
      <c r="U201" s="410"/>
      <c r="V201" s="452"/>
      <c r="W201" s="410"/>
      <c r="X201" s="410"/>
      <c r="Y201" s="518"/>
    </row>
    <row r="202" spans="1:25">
      <c r="A202" s="399"/>
      <c r="B202" s="402"/>
      <c r="C202" s="410"/>
      <c r="D202" s="410"/>
      <c r="E202" s="422"/>
      <c r="F202" s="410"/>
      <c r="G202" s="410"/>
      <c r="H202" s="410"/>
      <c r="I202" s="420"/>
      <c r="J202" s="420"/>
      <c r="K202" s="454"/>
      <c r="L202" s="478"/>
      <c r="M202" s="452"/>
      <c r="N202" s="410"/>
      <c r="O202" s="452"/>
      <c r="P202" s="410"/>
      <c r="Q202" s="452"/>
      <c r="R202" s="504"/>
      <c r="S202" s="504"/>
      <c r="T202" s="410"/>
      <c r="U202" s="410"/>
      <c r="V202" s="452"/>
      <c r="W202" s="410"/>
      <c r="X202" s="410"/>
      <c r="Y202" s="518"/>
    </row>
    <row r="203" spans="1:25">
      <c r="A203" s="399"/>
      <c r="B203" s="402"/>
      <c r="C203" s="410"/>
      <c r="D203" s="410"/>
      <c r="E203" s="422"/>
      <c r="F203" s="410"/>
      <c r="G203" s="410"/>
      <c r="H203" s="410"/>
      <c r="I203" s="420"/>
      <c r="J203" s="420"/>
      <c r="K203" s="454"/>
      <c r="L203" s="478"/>
      <c r="M203" s="452"/>
      <c r="N203" s="410"/>
      <c r="O203" s="452"/>
      <c r="P203" s="410"/>
      <c r="Q203" s="452"/>
      <c r="R203" s="504"/>
      <c r="S203" s="504"/>
      <c r="T203" s="410"/>
      <c r="U203" s="410"/>
      <c r="V203" s="452"/>
      <c r="W203" s="410"/>
      <c r="X203" s="410"/>
      <c r="Y203" s="518"/>
    </row>
    <row r="204" spans="1:25">
      <c r="A204" s="399"/>
      <c r="B204" s="407"/>
      <c r="C204" s="412"/>
      <c r="D204" s="412"/>
      <c r="E204" s="423"/>
      <c r="F204" s="412"/>
      <c r="G204" s="412"/>
      <c r="H204" s="412"/>
      <c r="I204" s="444"/>
      <c r="J204" s="444"/>
      <c r="K204" s="455"/>
      <c r="L204" s="429"/>
      <c r="M204" s="488"/>
      <c r="N204" s="412"/>
      <c r="O204" s="488"/>
      <c r="P204" s="412"/>
      <c r="Q204" s="488"/>
      <c r="R204" s="505"/>
      <c r="S204" s="505"/>
      <c r="T204" s="412"/>
      <c r="U204" s="412"/>
      <c r="V204" s="488"/>
      <c r="W204" s="412"/>
      <c r="X204" s="412"/>
      <c r="Y204" s="519"/>
    </row>
    <row r="205" spans="1:25">
      <c r="A205" s="399"/>
      <c r="B205" s="355">
        <v>41</v>
      </c>
      <c r="C205" s="413" t="s">
        <v>1768</v>
      </c>
      <c r="D205" s="413" t="s">
        <v>252</v>
      </c>
      <c r="E205" s="424" t="s">
        <v>1769</v>
      </c>
      <c r="F205" s="433">
        <v>29915</v>
      </c>
      <c r="G205" s="413" t="s">
        <v>1277</v>
      </c>
      <c r="H205" s="413" t="s">
        <v>182</v>
      </c>
      <c r="I205" s="445" t="s">
        <v>941</v>
      </c>
      <c r="J205" s="445"/>
      <c r="K205" s="456" t="s">
        <v>1083</v>
      </c>
      <c r="L205" s="479" t="s">
        <v>1191</v>
      </c>
      <c r="M205" s="489" t="s">
        <v>1321</v>
      </c>
      <c r="N205" s="413"/>
      <c r="O205" s="489" t="s">
        <v>1770</v>
      </c>
      <c r="P205" s="489" t="s">
        <v>459</v>
      </c>
      <c r="Q205" s="489"/>
      <c r="R205" s="502">
        <v>45055</v>
      </c>
      <c r="S205" s="502">
        <v>45420</v>
      </c>
      <c r="T205" s="502">
        <v>45055</v>
      </c>
      <c r="U205" s="413"/>
      <c r="V205" s="489" t="s">
        <v>1771</v>
      </c>
      <c r="W205" s="413"/>
      <c r="X205" s="413"/>
      <c r="Y205" s="516"/>
    </row>
    <row r="206" spans="1:25">
      <c r="A206" s="399"/>
      <c r="B206" s="402"/>
      <c r="C206" s="410"/>
      <c r="D206" s="410"/>
      <c r="E206" s="422"/>
      <c r="F206" s="410"/>
      <c r="G206" s="410"/>
      <c r="H206" s="410"/>
      <c r="I206" s="420"/>
      <c r="J206" s="420"/>
      <c r="K206" s="454"/>
      <c r="L206" s="478"/>
      <c r="M206" s="452"/>
      <c r="N206" s="410"/>
      <c r="O206" s="452"/>
      <c r="P206" s="410"/>
      <c r="Q206" s="452"/>
      <c r="R206" s="504"/>
      <c r="S206" s="504"/>
      <c r="T206" s="410"/>
      <c r="U206" s="410"/>
      <c r="V206" s="452"/>
      <c r="W206" s="410"/>
      <c r="X206" s="410"/>
      <c r="Y206" s="518"/>
    </row>
    <row r="207" spans="1:25">
      <c r="A207" s="399"/>
      <c r="B207" s="402"/>
      <c r="C207" s="410"/>
      <c r="D207" s="410"/>
      <c r="E207" s="422"/>
      <c r="F207" s="410"/>
      <c r="G207" s="410"/>
      <c r="H207" s="410"/>
      <c r="I207" s="420"/>
      <c r="J207" s="420"/>
      <c r="K207" s="454"/>
      <c r="L207" s="478"/>
      <c r="M207" s="452"/>
      <c r="N207" s="410"/>
      <c r="O207" s="452"/>
      <c r="P207" s="410"/>
      <c r="Q207" s="452"/>
      <c r="R207" s="504"/>
      <c r="S207" s="504"/>
      <c r="T207" s="410"/>
      <c r="U207" s="410"/>
      <c r="V207" s="452"/>
      <c r="W207" s="410"/>
      <c r="X207" s="410"/>
      <c r="Y207" s="518"/>
    </row>
    <row r="208" spans="1:25">
      <c r="A208" s="399"/>
      <c r="B208" s="402"/>
      <c r="C208" s="410"/>
      <c r="D208" s="410"/>
      <c r="E208" s="422"/>
      <c r="F208" s="410"/>
      <c r="G208" s="410"/>
      <c r="H208" s="410"/>
      <c r="I208" s="420"/>
      <c r="J208" s="420"/>
      <c r="K208" s="454"/>
      <c r="L208" s="478"/>
      <c r="M208" s="452"/>
      <c r="N208" s="410"/>
      <c r="O208" s="452"/>
      <c r="P208" s="410"/>
      <c r="Q208" s="452"/>
      <c r="R208" s="504"/>
      <c r="S208" s="504"/>
      <c r="T208" s="410"/>
      <c r="U208" s="410"/>
      <c r="V208" s="452"/>
      <c r="W208" s="410"/>
      <c r="X208" s="410"/>
      <c r="Y208" s="518"/>
    </row>
    <row r="209" spans="1:25">
      <c r="A209" s="399"/>
      <c r="B209" s="407"/>
      <c r="C209" s="412"/>
      <c r="D209" s="412"/>
      <c r="E209" s="423"/>
      <c r="F209" s="412"/>
      <c r="G209" s="412"/>
      <c r="H209" s="412"/>
      <c r="I209" s="444"/>
      <c r="J209" s="444"/>
      <c r="K209" s="455"/>
      <c r="L209" s="429"/>
      <c r="M209" s="488"/>
      <c r="N209" s="412"/>
      <c r="O209" s="488"/>
      <c r="P209" s="412"/>
      <c r="Q209" s="488"/>
      <c r="R209" s="505"/>
      <c r="S209" s="505"/>
      <c r="T209" s="412"/>
      <c r="U209" s="412"/>
      <c r="V209" s="488"/>
      <c r="W209" s="412"/>
      <c r="X209" s="412"/>
      <c r="Y209" s="519"/>
    </row>
    <row r="210" spans="1:25">
      <c r="A210" s="399"/>
      <c r="B210" s="355">
        <v>42</v>
      </c>
      <c r="C210" s="413" t="s">
        <v>1772</v>
      </c>
      <c r="D210" s="413" t="s">
        <v>1773</v>
      </c>
      <c r="E210" s="424" t="s">
        <v>1126</v>
      </c>
      <c r="F210" s="433">
        <v>30360</v>
      </c>
      <c r="G210" s="413" t="s">
        <v>1277</v>
      </c>
      <c r="H210" s="413" t="s">
        <v>1284</v>
      </c>
      <c r="I210" s="445" t="s">
        <v>1418</v>
      </c>
      <c r="J210" s="445"/>
      <c r="K210" s="456" t="s">
        <v>1083</v>
      </c>
      <c r="L210" s="479" t="s">
        <v>341</v>
      </c>
      <c r="M210" s="489"/>
      <c r="N210" s="413"/>
      <c r="O210" s="489"/>
      <c r="P210" s="413"/>
      <c r="Q210" s="489" t="s">
        <v>1473</v>
      </c>
      <c r="R210" s="502">
        <v>45125</v>
      </c>
      <c r="S210" s="502">
        <v>45490</v>
      </c>
      <c r="T210" s="502">
        <v>45125</v>
      </c>
      <c r="U210" s="413"/>
      <c r="V210" s="489" t="s">
        <v>1774</v>
      </c>
      <c r="W210" s="413"/>
      <c r="X210" s="413"/>
      <c r="Y210" s="516"/>
    </row>
    <row r="211" spans="1:25">
      <c r="A211" s="399"/>
      <c r="B211" s="402"/>
      <c r="C211" s="410"/>
      <c r="D211" s="410"/>
      <c r="E211" s="422"/>
      <c r="F211" s="410"/>
      <c r="G211" s="410"/>
      <c r="H211" s="410"/>
      <c r="I211" s="420"/>
      <c r="J211" s="420"/>
      <c r="K211" s="454"/>
      <c r="L211" s="478"/>
      <c r="M211" s="452"/>
      <c r="N211" s="410"/>
      <c r="O211" s="452"/>
      <c r="P211" s="410"/>
      <c r="Q211" s="452"/>
      <c r="R211" s="504"/>
      <c r="S211" s="504"/>
      <c r="T211" s="410"/>
      <c r="U211" s="410"/>
      <c r="V211" s="452"/>
      <c r="W211" s="410"/>
      <c r="X211" s="410"/>
      <c r="Y211" s="518"/>
    </row>
    <row r="212" spans="1:25">
      <c r="A212" s="399"/>
      <c r="B212" s="402"/>
      <c r="C212" s="410"/>
      <c r="D212" s="410"/>
      <c r="E212" s="422"/>
      <c r="F212" s="410"/>
      <c r="G212" s="410"/>
      <c r="H212" s="410"/>
      <c r="I212" s="420"/>
      <c r="J212" s="420"/>
      <c r="K212" s="454"/>
      <c r="L212" s="478"/>
      <c r="M212" s="452"/>
      <c r="N212" s="410"/>
      <c r="O212" s="452"/>
      <c r="P212" s="410"/>
      <c r="Q212" s="452"/>
      <c r="R212" s="504"/>
      <c r="S212" s="504"/>
      <c r="T212" s="410"/>
      <c r="U212" s="410"/>
      <c r="V212" s="452"/>
      <c r="W212" s="410"/>
      <c r="X212" s="410"/>
      <c r="Y212" s="518"/>
    </row>
    <row r="213" spans="1:25">
      <c r="A213" s="399"/>
      <c r="B213" s="402"/>
      <c r="C213" s="410"/>
      <c r="D213" s="410"/>
      <c r="E213" s="422"/>
      <c r="F213" s="410"/>
      <c r="G213" s="410"/>
      <c r="H213" s="410"/>
      <c r="I213" s="420"/>
      <c r="J213" s="420"/>
      <c r="K213" s="454"/>
      <c r="L213" s="478"/>
      <c r="M213" s="452"/>
      <c r="N213" s="410"/>
      <c r="O213" s="452"/>
      <c r="P213" s="410"/>
      <c r="Q213" s="452"/>
      <c r="R213" s="504"/>
      <c r="S213" s="504"/>
      <c r="T213" s="410"/>
      <c r="U213" s="410"/>
      <c r="V213" s="452"/>
      <c r="W213" s="410"/>
      <c r="X213" s="410"/>
      <c r="Y213" s="518"/>
    </row>
    <row r="214" spans="1:25">
      <c r="A214" s="399"/>
      <c r="B214" s="407"/>
      <c r="C214" s="412"/>
      <c r="D214" s="412"/>
      <c r="E214" s="423"/>
      <c r="F214" s="412"/>
      <c r="G214" s="412"/>
      <c r="H214" s="412"/>
      <c r="I214" s="444"/>
      <c r="J214" s="444"/>
      <c r="K214" s="455"/>
      <c r="L214" s="429"/>
      <c r="M214" s="488"/>
      <c r="N214" s="412"/>
      <c r="O214" s="488"/>
      <c r="P214" s="412"/>
      <c r="Q214" s="488"/>
      <c r="R214" s="505"/>
      <c r="S214" s="505"/>
      <c r="T214" s="412"/>
      <c r="U214" s="412"/>
      <c r="V214" s="488"/>
      <c r="W214" s="412"/>
      <c r="X214" s="412"/>
      <c r="Y214" s="519"/>
    </row>
    <row r="215" spans="1:25">
      <c r="A215" s="399"/>
      <c r="B215" s="355">
        <v>43</v>
      </c>
      <c r="C215" s="413" t="s">
        <v>620</v>
      </c>
      <c r="D215" s="413" t="s">
        <v>367</v>
      </c>
      <c r="E215" s="424" t="s">
        <v>1775</v>
      </c>
      <c r="F215" s="433">
        <v>24110</v>
      </c>
      <c r="G215" s="413" t="s">
        <v>43</v>
      </c>
      <c r="H215" s="413" t="s">
        <v>182</v>
      </c>
      <c r="I215" s="445" t="s">
        <v>1413</v>
      </c>
      <c r="J215" s="445"/>
      <c r="K215" s="456"/>
      <c r="L215" s="479"/>
      <c r="M215" s="489"/>
      <c r="N215" s="413"/>
      <c r="O215" s="489"/>
      <c r="P215" s="413"/>
      <c r="Q215" s="489"/>
      <c r="R215" s="502">
        <v>45126</v>
      </c>
      <c r="S215" s="502">
        <v>45491</v>
      </c>
      <c r="T215" s="502">
        <v>45126</v>
      </c>
      <c r="U215" s="413"/>
      <c r="V215" s="489" t="s">
        <v>1776</v>
      </c>
      <c r="W215" s="413" t="s">
        <v>37</v>
      </c>
      <c r="X215" s="413"/>
      <c r="Y215" s="516"/>
    </row>
    <row r="216" spans="1:25">
      <c r="A216" s="399"/>
      <c r="B216" s="402"/>
      <c r="C216" s="410"/>
      <c r="D216" s="410"/>
      <c r="E216" s="422"/>
      <c r="F216" s="410"/>
      <c r="G216" s="410"/>
      <c r="H216" s="410"/>
      <c r="I216" s="420"/>
      <c r="J216" s="420"/>
      <c r="K216" s="454"/>
      <c r="L216" s="478"/>
      <c r="M216" s="452"/>
      <c r="N216" s="410"/>
      <c r="O216" s="452"/>
      <c r="P216" s="410"/>
      <c r="Q216" s="452"/>
      <c r="R216" s="504"/>
      <c r="S216" s="504"/>
      <c r="T216" s="410"/>
      <c r="U216" s="410"/>
      <c r="V216" s="452"/>
      <c r="W216" s="410"/>
      <c r="X216" s="410"/>
      <c r="Y216" s="518"/>
    </row>
    <row r="217" spans="1:25">
      <c r="A217" s="399"/>
      <c r="B217" s="402"/>
      <c r="C217" s="410"/>
      <c r="D217" s="410"/>
      <c r="E217" s="422"/>
      <c r="F217" s="410"/>
      <c r="G217" s="410"/>
      <c r="H217" s="410"/>
      <c r="I217" s="420"/>
      <c r="J217" s="420"/>
      <c r="K217" s="454"/>
      <c r="L217" s="478"/>
      <c r="M217" s="452"/>
      <c r="N217" s="410"/>
      <c r="O217" s="452"/>
      <c r="P217" s="410"/>
      <c r="Q217" s="452"/>
      <c r="R217" s="504"/>
      <c r="S217" s="504"/>
      <c r="T217" s="410"/>
      <c r="U217" s="410"/>
      <c r="V217" s="452"/>
      <c r="W217" s="410"/>
      <c r="X217" s="410"/>
      <c r="Y217" s="518"/>
    </row>
    <row r="218" spans="1:25">
      <c r="A218" s="399"/>
      <c r="B218" s="402"/>
      <c r="C218" s="410"/>
      <c r="D218" s="410"/>
      <c r="E218" s="422"/>
      <c r="F218" s="410"/>
      <c r="G218" s="410"/>
      <c r="H218" s="410"/>
      <c r="I218" s="420"/>
      <c r="J218" s="420"/>
      <c r="K218" s="454"/>
      <c r="L218" s="478"/>
      <c r="M218" s="452"/>
      <c r="N218" s="410"/>
      <c r="O218" s="452"/>
      <c r="P218" s="410"/>
      <c r="Q218" s="452"/>
      <c r="R218" s="504"/>
      <c r="S218" s="504"/>
      <c r="T218" s="410"/>
      <c r="U218" s="410"/>
      <c r="V218" s="452"/>
      <c r="W218" s="410"/>
      <c r="X218" s="410"/>
      <c r="Y218" s="518"/>
    </row>
    <row r="219" spans="1:25">
      <c r="A219" s="399"/>
      <c r="B219" s="407"/>
      <c r="C219" s="412"/>
      <c r="D219" s="412"/>
      <c r="E219" s="423"/>
      <c r="F219" s="412"/>
      <c r="G219" s="412"/>
      <c r="H219" s="412"/>
      <c r="I219" s="444"/>
      <c r="J219" s="444"/>
      <c r="K219" s="455"/>
      <c r="L219" s="429"/>
      <c r="M219" s="488"/>
      <c r="N219" s="412"/>
      <c r="O219" s="488"/>
      <c r="P219" s="412"/>
      <c r="Q219" s="488"/>
      <c r="R219" s="505"/>
      <c r="S219" s="505"/>
      <c r="T219" s="412"/>
      <c r="U219" s="412"/>
      <c r="V219" s="488"/>
      <c r="W219" s="412"/>
      <c r="X219" s="412"/>
      <c r="Y219" s="519"/>
    </row>
    <row r="220" spans="1:25">
      <c r="A220" s="399"/>
      <c r="B220" s="355">
        <v>44</v>
      </c>
      <c r="C220" s="413" t="s">
        <v>1059</v>
      </c>
      <c r="D220" s="413" t="s">
        <v>367</v>
      </c>
      <c r="E220" s="424" t="s">
        <v>1775</v>
      </c>
      <c r="F220" s="433">
        <v>22131</v>
      </c>
      <c r="G220" s="413" t="s">
        <v>1277</v>
      </c>
      <c r="H220" s="413" t="s">
        <v>143</v>
      </c>
      <c r="I220" s="445" t="s">
        <v>1413</v>
      </c>
      <c r="J220" s="445"/>
      <c r="K220" s="456" t="s">
        <v>1777</v>
      </c>
      <c r="L220" s="479" t="s">
        <v>1779</v>
      </c>
      <c r="M220" s="489" t="s">
        <v>524</v>
      </c>
      <c r="N220" s="445" t="s">
        <v>1780</v>
      </c>
      <c r="O220" s="489" t="s">
        <v>1781</v>
      </c>
      <c r="P220" s="413" t="s">
        <v>1782</v>
      </c>
      <c r="Q220" s="489"/>
      <c r="R220" s="502">
        <v>45126</v>
      </c>
      <c r="S220" s="502">
        <v>45491</v>
      </c>
      <c r="T220" s="502">
        <v>45138</v>
      </c>
      <c r="U220" s="413"/>
      <c r="V220" s="489" t="s">
        <v>1849</v>
      </c>
      <c r="W220" s="489" t="s">
        <v>278</v>
      </c>
      <c r="X220" s="502">
        <v>45157</v>
      </c>
      <c r="Y220" s="516"/>
    </row>
    <row r="221" spans="1:25">
      <c r="A221" s="399"/>
      <c r="B221" s="402"/>
      <c r="C221" s="410"/>
      <c r="D221" s="410"/>
      <c r="E221" s="422"/>
      <c r="F221" s="410"/>
      <c r="G221" s="410"/>
      <c r="H221" s="410"/>
      <c r="I221" s="420"/>
      <c r="J221" s="420"/>
      <c r="K221" s="454"/>
      <c r="L221" s="478"/>
      <c r="M221" s="452"/>
      <c r="N221" s="420"/>
      <c r="O221" s="452"/>
      <c r="P221" s="410"/>
      <c r="Q221" s="452"/>
      <c r="R221" s="504"/>
      <c r="S221" s="504"/>
      <c r="T221" s="410"/>
      <c r="U221" s="410"/>
      <c r="V221" s="452"/>
      <c r="W221" s="410"/>
      <c r="X221" s="410"/>
      <c r="Y221" s="518"/>
    </row>
    <row r="222" spans="1:25">
      <c r="A222" s="399"/>
      <c r="B222" s="402"/>
      <c r="C222" s="410"/>
      <c r="D222" s="410"/>
      <c r="E222" s="422"/>
      <c r="F222" s="410"/>
      <c r="G222" s="410"/>
      <c r="H222" s="410"/>
      <c r="I222" s="420"/>
      <c r="J222" s="420"/>
      <c r="K222" s="454"/>
      <c r="L222" s="478"/>
      <c r="M222" s="452"/>
      <c r="N222" s="420"/>
      <c r="O222" s="452"/>
      <c r="P222" s="410"/>
      <c r="Q222" s="452"/>
      <c r="R222" s="504"/>
      <c r="S222" s="504"/>
      <c r="T222" s="410"/>
      <c r="U222" s="410"/>
      <c r="V222" s="452"/>
      <c r="W222" s="410"/>
      <c r="X222" s="410"/>
      <c r="Y222" s="518"/>
    </row>
    <row r="223" spans="1:25">
      <c r="A223" s="399"/>
      <c r="B223" s="402"/>
      <c r="C223" s="410"/>
      <c r="D223" s="410"/>
      <c r="E223" s="422"/>
      <c r="F223" s="410"/>
      <c r="G223" s="410"/>
      <c r="H223" s="410"/>
      <c r="I223" s="420"/>
      <c r="J223" s="420"/>
      <c r="K223" s="454"/>
      <c r="L223" s="478"/>
      <c r="M223" s="452"/>
      <c r="N223" s="420"/>
      <c r="O223" s="452"/>
      <c r="P223" s="410"/>
      <c r="Q223" s="452"/>
      <c r="R223" s="504"/>
      <c r="S223" s="504"/>
      <c r="T223" s="410"/>
      <c r="U223" s="410"/>
      <c r="V223" s="452"/>
      <c r="W223" s="410"/>
      <c r="X223" s="410"/>
      <c r="Y223" s="518"/>
    </row>
    <row r="224" spans="1:25">
      <c r="A224" s="399"/>
      <c r="B224" s="407"/>
      <c r="C224" s="412"/>
      <c r="D224" s="412"/>
      <c r="E224" s="423"/>
      <c r="F224" s="412"/>
      <c r="G224" s="412"/>
      <c r="H224" s="412"/>
      <c r="I224" s="444"/>
      <c r="J224" s="444"/>
      <c r="K224" s="455"/>
      <c r="L224" s="429"/>
      <c r="M224" s="488"/>
      <c r="N224" s="444"/>
      <c r="O224" s="488"/>
      <c r="P224" s="412"/>
      <c r="Q224" s="488"/>
      <c r="R224" s="505"/>
      <c r="S224" s="505"/>
      <c r="T224" s="412"/>
      <c r="U224" s="412"/>
      <c r="V224" s="488"/>
      <c r="W224" s="412"/>
      <c r="X224" s="412"/>
      <c r="Y224" s="519"/>
    </row>
    <row r="225" spans="1:25">
      <c r="A225" s="399"/>
      <c r="B225" s="402">
        <v>45</v>
      </c>
      <c r="C225" s="410" t="s">
        <v>219</v>
      </c>
      <c r="D225" s="410" t="s">
        <v>250</v>
      </c>
      <c r="E225" s="422" t="s">
        <v>1812</v>
      </c>
      <c r="F225" s="434">
        <v>27649</v>
      </c>
      <c r="G225" s="410" t="s">
        <v>43</v>
      </c>
      <c r="H225" s="410"/>
      <c r="I225" s="420" t="s">
        <v>100</v>
      </c>
      <c r="J225" s="420"/>
      <c r="K225" s="454"/>
      <c r="L225" s="478"/>
      <c r="M225" s="452"/>
      <c r="N225" s="420"/>
      <c r="O225" s="452"/>
      <c r="P225" s="410"/>
      <c r="Q225" s="452" t="s">
        <v>1815</v>
      </c>
      <c r="R225" s="504">
        <v>45212</v>
      </c>
      <c r="S225" s="504">
        <v>44846</v>
      </c>
      <c r="T225" s="504">
        <v>45212</v>
      </c>
      <c r="U225" s="410"/>
      <c r="V225" s="452" t="s">
        <v>427</v>
      </c>
      <c r="W225" s="452"/>
      <c r="X225" s="504"/>
      <c r="Y225" s="518"/>
    </row>
    <row r="226" spans="1:25">
      <c r="A226" s="399"/>
      <c r="B226" s="402"/>
      <c r="C226" s="410"/>
      <c r="D226" s="410"/>
      <c r="E226" s="422"/>
      <c r="F226" s="410"/>
      <c r="G226" s="410"/>
      <c r="H226" s="410"/>
      <c r="I226" s="420"/>
      <c r="J226" s="420"/>
      <c r="K226" s="454"/>
      <c r="L226" s="478"/>
      <c r="M226" s="452"/>
      <c r="N226" s="420"/>
      <c r="O226" s="452"/>
      <c r="P226" s="410"/>
      <c r="Q226" s="452"/>
      <c r="R226" s="504"/>
      <c r="S226" s="504"/>
      <c r="T226" s="410"/>
      <c r="U226" s="410"/>
      <c r="V226" s="452"/>
      <c r="W226" s="410"/>
      <c r="X226" s="410"/>
      <c r="Y226" s="518"/>
    </row>
    <row r="227" spans="1:25">
      <c r="A227" s="399"/>
      <c r="B227" s="402"/>
      <c r="C227" s="410"/>
      <c r="D227" s="410"/>
      <c r="E227" s="422"/>
      <c r="F227" s="410"/>
      <c r="G227" s="410"/>
      <c r="H227" s="410"/>
      <c r="I227" s="420"/>
      <c r="J227" s="420"/>
      <c r="K227" s="454"/>
      <c r="L227" s="478"/>
      <c r="M227" s="452"/>
      <c r="N227" s="420"/>
      <c r="O227" s="452"/>
      <c r="P227" s="410"/>
      <c r="Q227" s="452"/>
      <c r="R227" s="504"/>
      <c r="S227" s="504"/>
      <c r="T227" s="410"/>
      <c r="U227" s="410"/>
      <c r="V227" s="452"/>
      <c r="W227" s="410"/>
      <c r="X227" s="410"/>
      <c r="Y227" s="518"/>
    </row>
    <row r="228" spans="1:25">
      <c r="A228" s="399"/>
      <c r="B228" s="402"/>
      <c r="C228" s="410"/>
      <c r="D228" s="410"/>
      <c r="E228" s="422"/>
      <c r="F228" s="410"/>
      <c r="G228" s="410"/>
      <c r="H228" s="410"/>
      <c r="I228" s="420"/>
      <c r="J228" s="420"/>
      <c r="K228" s="454"/>
      <c r="L228" s="478"/>
      <c r="M228" s="452"/>
      <c r="N228" s="420"/>
      <c r="O228" s="452"/>
      <c r="P228" s="410"/>
      <c r="Q228" s="452"/>
      <c r="R228" s="504"/>
      <c r="S228" s="504"/>
      <c r="T228" s="410"/>
      <c r="U228" s="410"/>
      <c r="V228" s="452"/>
      <c r="W228" s="410"/>
      <c r="X228" s="410"/>
      <c r="Y228" s="518"/>
    </row>
    <row r="229" spans="1:25" ht="14.25">
      <c r="A229" s="400"/>
      <c r="B229" s="403"/>
      <c r="C229" s="414"/>
      <c r="D229" s="414"/>
      <c r="E229" s="425"/>
      <c r="F229" s="414"/>
      <c r="G229" s="414"/>
      <c r="H229" s="414"/>
      <c r="I229" s="446"/>
      <c r="J229" s="446"/>
      <c r="K229" s="468"/>
      <c r="L229" s="483"/>
      <c r="M229" s="490"/>
      <c r="N229" s="446"/>
      <c r="O229" s="490"/>
      <c r="P229" s="414"/>
      <c r="Q229" s="490"/>
      <c r="R229" s="509"/>
      <c r="S229" s="509"/>
      <c r="T229" s="414"/>
      <c r="U229" s="414"/>
      <c r="V229" s="490"/>
      <c r="W229" s="414"/>
      <c r="X229" s="414"/>
      <c r="Y229" s="520"/>
    </row>
    <row r="230" spans="1:25" ht="56.25" customHeight="1">
      <c r="A230" s="401" t="s">
        <v>1844</v>
      </c>
      <c r="B230" s="406">
        <v>46</v>
      </c>
      <c r="C230" s="415" t="s">
        <v>1762</v>
      </c>
      <c r="D230" s="415" t="s">
        <v>258</v>
      </c>
      <c r="E230" s="426" t="s">
        <v>1867</v>
      </c>
      <c r="F230" s="435">
        <v>23635</v>
      </c>
      <c r="G230" s="440" t="s">
        <v>1277</v>
      </c>
      <c r="H230" s="440" t="s">
        <v>182</v>
      </c>
      <c r="I230" s="447" t="s">
        <v>1016</v>
      </c>
      <c r="J230" s="447"/>
      <c r="K230" s="473"/>
      <c r="L230" s="447"/>
      <c r="M230" s="473" t="s">
        <v>1765</v>
      </c>
      <c r="N230" s="440"/>
      <c r="O230" s="473"/>
      <c r="P230" s="440" t="s">
        <v>1356</v>
      </c>
      <c r="Q230" s="473"/>
      <c r="R230" s="501">
        <v>155075</v>
      </c>
      <c r="S230" s="501">
        <v>45867</v>
      </c>
      <c r="T230" s="440"/>
      <c r="U230" s="415"/>
      <c r="V230" s="514"/>
      <c r="W230" s="415"/>
      <c r="X230" s="415"/>
      <c r="Y230" s="415"/>
    </row>
    <row r="231" spans="1:25" ht="56.25" customHeight="1">
      <c r="A231" s="402"/>
      <c r="B231" s="40">
        <v>47</v>
      </c>
      <c r="C231" s="284" t="s">
        <v>1932</v>
      </c>
      <c r="D231" s="284" t="s">
        <v>690</v>
      </c>
      <c r="E231" s="427" t="s">
        <v>1543</v>
      </c>
      <c r="F231" s="436">
        <v>32178</v>
      </c>
      <c r="G231" s="441" t="s">
        <v>1277</v>
      </c>
      <c r="H231" s="441" t="s">
        <v>182</v>
      </c>
      <c r="I231" s="167"/>
      <c r="J231" s="69" t="s">
        <v>1486</v>
      </c>
      <c r="K231" s="382" t="s">
        <v>1083</v>
      </c>
      <c r="L231" s="167"/>
      <c r="M231" s="491"/>
      <c r="N231" s="441"/>
      <c r="O231" s="491"/>
      <c r="P231" s="284" t="s">
        <v>1933</v>
      </c>
      <c r="Q231" s="385" t="s">
        <v>1403</v>
      </c>
      <c r="R231" s="510">
        <v>45679</v>
      </c>
      <c r="S231" s="510">
        <v>46043</v>
      </c>
      <c r="T231" s="510">
        <v>45679</v>
      </c>
      <c r="U231" s="284"/>
      <c r="V231" s="382" t="s">
        <v>1934</v>
      </c>
      <c r="W231" s="284" t="s">
        <v>36</v>
      </c>
      <c r="X231" s="510">
        <v>45706</v>
      </c>
      <c r="Y231" s="284"/>
    </row>
    <row r="232" spans="1:25" ht="56.25" customHeight="1">
      <c r="A232" s="403"/>
      <c r="B232" s="408">
        <v>48</v>
      </c>
      <c r="C232" s="416" t="s">
        <v>96</v>
      </c>
      <c r="D232" s="416" t="s">
        <v>337</v>
      </c>
      <c r="E232" s="428" t="s">
        <v>654</v>
      </c>
      <c r="F232" s="437">
        <v>31438</v>
      </c>
      <c r="G232" s="442" t="s">
        <v>1277</v>
      </c>
      <c r="H232" s="442" t="s">
        <v>1284</v>
      </c>
      <c r="I232" s="448"/>
      <c r="J232" s="448" t="s">
        <v>1939</v>
      </c>
      <c r="K232" s="474"/>
      <c r="L232" s="428"/>
      <c r="M232" s="492" t="s">
        <v>1850</v>
      </c>
      <c r="N232" s="494" t="s">
        <v>1940</v>
      </c>
      <c r="O232" s="492" t="s">
        <v>1941</v>
      </c>
      <c r="P232" s="442" t="s">
        <v>1064</v>
      </c>
      <c r="Q232" s="492"/>
      <c r="R232" s="511">
        <v>45721</v>
      </c>
      <c r="S232" s="511">
        <v>46085</v>
      </c>
      <c r="T232" s="511">
        <v>45715</v>
      </c>
      <c r="U232" s="416"/>
      <c r="V232" s="492" t="s">
        <v>1529</v>
      </c>
      <c r="W232" s="416"/>
      <c r="X232" s="416"/>
      <c r="Y232" s="416"/>
    </row>
    <row r="233" spans="1:25" ht="56.25" customHeight="1">
      <c r="A233" s="401" t="s">
        <v>1159</v>
      </c>
      <c r="B233" s="407">
        <v>49</v>
      </c>
      <c r="C233" s="417" t="s">
        <v>1713</v>
      </c>
      <c r="D233" s="417" t="s">
        <v>1218</v>
      </c>
      <c r="E233" s="429" t="s">
        <v>1901</v>
      </c>
      <c r="F233" s="435">
        <v>35845</v>
      </c>
      <c r="G233" s="412" t="s">
        <v>1277</v>
      </c>
      <c r="H233" s="417" t="s">
        <v>115</v>
      </c>
      <c r="I233" s="449"/>
      <c r="J233" s="449" t="s">
        <v>898</v>
      </c>
      <c r="K233" s="455" t="s">
        <v>1851</v>
      </c>
      <c r="L233" s="429"/>
      <c r="M233" s="493" t="s">
        <v>1946</v>
      </c>
      <c r="N233" s="417"/>
      <c r="O233" s="493"/>
      <c r="P233" s="417"/>
      <c r="Q233" s="493"/>
      <c r="R233" s="512">
        <v>45778</v>
      </c>
      <c r="S233" s="512">
        <v>46143</v>
      </c>
      <c r="T233" s="417"/>
      <c r="U233" s="417"/>
      <c r="V233" s="493"/>
      <c r="W233" s="417"/>
      <c r="X233" s="417"/>
      <c r="Y233" s="417"/>
    </row>
    <row r="234" spans="1:25" ht="56.25" customHeight="1">
      <c r="A234" s="402"/>
      <c r="B234" s="40">
        <v>50</v>
      </c>
      <c r="C234" s="284" t="s">
        <v>1813</v>
      </c>
      <c r="D234" s="284" t="s">
        <v>1134</v>
      </c>
      <c r="E234" s="430" t="s">
        <v>1953</v>
      </c>
      <c r="F234" s="438">
        <v>32712</v>
      </c>
      <c r="G234" s="412" t="s">
        <v>1277</v>
      </c>
      <c r="H234" s="284"/>
      <c r="I234" s="69"/>
      <c r="J234" s="69" t="s">
        <v>1576</v>
      </c>
      <c r="K234" s="475" t="s">
        <v>246</v>
      </c>
      <c r="L234" s="430"/>
      <c r="M234" s="382" t="s">
        <v>1740</v>
      </c>
      <c r="N234" s="284" t="s">
        <v>1814</v>
      </c>
      <c r="O234" s="382" t="s">
        <v>808</v>
      </c>
      <c r="P234" s="284"/>
      <c r="Q234" s="385" t="s">
        <v>1818</v>
      </c>
      <c r="R234" s="510">
        <v>45860</v>
      </c>
      <c r="S234" s="510">
        <v>45859</v>
      </c>
      <c r="T234" s="284"/>
      <c r="U234" s="284"/>
      <c r="V234" s="382"/>
      <c r="W234" s="284"/>
      <c r="X234" s="284"/>
      <c r="Y234" s="284"/>
    </row>
    <row r="235" spans="1:25" ht="56.25" customHeight="1">
      <c r="A235" s="402"/>
      <c r="B235" s="40">
        <v>51</v>
      </c>
      <c r="C235" s="284"/>
      <c r="D235" s="284"/>
      <c r="E235" s="430"/>
      <c r="F235" s="284"/>
      <c r="G235" s="284"/>
      <c r="H235" s="284"/>
      <c r="I235" s="69"/>
      <c r="J235" s="69"/>
      <c r="K235" s="476"/>
      <c r="L235" s="430"/>
      <c r="M235" s="382"/>
      <c r="N235" s="284"/>
      <c r="O235" s="382"/>
      <c r="P235" s="284"/>
      <c r="Q235" s="382"/>
      <c r="R235" s="510"/>
      <c r="S235" s="510"/>
      <c r="T235" s="284"/>
      <c r="U235" s="284"/>
      <c r="V235" s="382"/>
      <c r="W235" s="284"/>
      <c r="X235" s="284"/>
      <c r="Y235" s="284"/>
    </row>
    <row r="236" spans="1:25" ht="56.25" customHeight="1">
      <c r="A236" s="404"/>
      <c r="B236" s="40">
        <v>52</v>
      </c>
      <c r="C236" s="284"/>
      <c r="D236" s="284"/>
      <c r="E236" s="430"/>
      <c r="F236" s="284"/>
      <c r="G236" s="284"/>
      <c r="H236" s="284"/>
      <c r="I236" s="69"/>
      <c r="J236" s="69"/>
      <c r="K236" s="476"/>
      <c r="L236" s="430"/>
      <c r="M236" s="382"/>
      <c r="N236" s="284"/>
      <c r="O236" s="382"/>
      <c r="P236" s="284"/>
      <c r="Q236" s="382"/>
      <c r="R236" s="510"/>
      <c r="S236" s="510"/>
      <c r="T236" s="284"/>
      <c r="U236" s="284"/>
      <c r="V236" s="382"/>
      <c r="W236" s="284"/>
      <c r="X236" s="284"/>
      <c r="Y236" s="284"/>
    </row>
    <row r="237" spans="1:25" ht="56.25" customHeight="1"/>
    <row r="238" spans="1:25" ht="56.25" customHeight="1"/>
    <row r="239" spans="1:25" ht="56.25" customHeight="1"/>
    <row r="240" spans="1:25" ht="56.25" customHeight="1"/>
    <row r="241" ht="56.25" customHeight="1"/>
    <row r="242" ht="56.25" customHeight="1"/>
    <row r="243" ht="56.25" customHeight="1"/>
    <row r="244" ht="56.25" customHeight="1"/>
    <row r="245" ht="56.25" customHeight="1"/>
    <row r="246" ht="56.25" customHeight="1"/>
    <row r="247" ht="56.25" customHeight="1"/>
    <row r="248" ht="56.25" customHeight="1"/>
    <row r="249" ht="56.25" customHeight="1"/>
    <row r="250" ht="56.25" customHeight="1"/>
    <row r="251" ht="56.25" customHeight="1"/>
    <row r="252" ht="56.25" customHeight="1"/>
    <row r="253" ht="56.25" customHeight="1"/>
    <row r="254" ht="48" customHeight="1"/>
    <row r="255" ht="48" customHeight="1"/>
    <row r="256" ht="48" customHeight="1"/>
    <row r="257" ht="48" customHeight="1"/>
    <row r="258" ht="48" customHeight="1"/>
    <row r="259" ht="48" customHeight="1"/>
    <row r="260" ht="48" customHeight="1"/>
    <row r="261" ht="48" customHeight="1"/>
  </sheetData>
  <mergeCells count="1100">
    <mergeCell ref="E1:F1"/>
    <mergeCell ref="C3:J3"/>
    <mergeCell ref="M3:Q3"/>
    <mergeCell ref="T3:X3"/>
    <mergeCell ref="A3:A4"/>
    <mergeCell ref="B3:B4"/>
    <mergeCell ref="K3:K4"/>
    <mergeCell ref="L3:L4"/>
    <mergeCell ref="R3:R4"/>
    <mergeCell ref="S3:S4"/>
    <mergeCell ref="Y3:Y4"/>
    <mergeCell ref="B5:B9"/>
    <mergeCell ref="C5:C9"/>
    <mergeCell ref="D5:D9"/>
    <mergeCell ref="E5:E9"/>
    <mergeCell ref="F5:F9"/>
    <mergeCell ref="G5:G9"/>
    <mergeCell ref="H5:H9"/>
    <mergeCell ref="I5: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S5:S9"/>
    <mergeCell ref="T5:T9"/>
    <mergeCell ref="U5:U9"/>
    <mergeCell ref="V5:V9"/>
    <mergeCell ref="W5:W9"/>
    <mergeCell ref="X5:X9"/>
    <mergeCell ref="Y5:Y9"/>
    <mergeCell ref="B10:B14"/>
    <mergeCell ref="C10:C14"/>
    <mergeCell ref="D10:D14"/>
    <mergeCell ref="E10:E14"/>
    <mergeCell ref="F10:F14"/>
    <mergeCell ref="G10:G14"/>
    <mergeCell ref="H10:H14"/>
    <mergeCell ref="I10:I14"/>
    <mergeCell ref="J10:J14"/>
    <mergeCell ref="K10:K14"/>
    <mergeCell ref="L10:L14"/>
    <mergeCell ref="M10:M14"/>
    <mergeCell ref="N10:N14"/>
    <mergeCell ref="O10:O14"/>
    <mergeCell ref="P10:P14"/>
    <mergeCell ref="Q10:Q14"/>
    <mergeCell ref="R10:R14"/>
    <mergeCell ref="S10:S14"/>
    <mergeCell ref="T10:T14"/>
    <mergeCell ref="U10:U14"/>
    <mergeCell ref="V10:V14"/>
    <mergeCell ref="W10:W14"/>
    <mergeCell ref="X10:X14"/>
    <mergeCell ref="Y10:Y14"/>
    <mergeCell ref="B15:B19"/>
    <mergeCell ref="C15:C19"/>
    <mergeCell ref="D15:D19"/>
    <mergeCell ref="E15:E19"/>
    <mergeCell ref="F15:F19"/>
    <mergeCell ref="G15:G19"/>
    <mergeCell ref="H15:H19"/>
    <mergeCell ref="I15:I19"/>
    <mergeCell ref="J15:J19"/>
    <mergeCell ref="K15:K19"/>
    <mergeCell ref="L15:L19"/>
    <mergeCell ref="M15:M19"/>
    <mergeCell ref="N15:N19"/>
    <mergeCell ref="O15:O19"/>
    <mergeCell ref="P15:P19"/>
    <mergeCell ref="Q15:Q19"/>
    <mergeCell ref="R15:R19"/>
    <mergeCell ref="S15:S19"/>
    <mergeCell ref="T15:T19"/>
    <mergeCell ref="U15:U19"/>
    <mergeCell ref="V15:V19"/>
    <mergeCell ref="W15:W19"/>
    <mergeCell ref="X15:X19"/>
    <mergeCell ref="Y15:Y19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K20:K24"/>
    <mergeCell ref="L20:L24"/>
    <mergeCell ref="M20:M24"/>
    <mergeCell ref="N20:N24"/>
    <mergeCell ref="O20:O24"/>
    <mergeCell ref="P20:P24"/>
    <mergeCell ref="Q20:Q24"/>
    <mergeCell ref="R20:R24"/>
    <mergeCell ref="S20:S24"/>
    <mergeCell ref="T20:T24"/>
    <mergeCell ref="U20:U24"/>
    <mergeCell ref="V20:V24"/>
    <mergeCell ref="W20:W24"/>
    <mergeCell ref="X20:X24"/>
    <mergeCell ref="Y20:Y24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M25:M29"/>
    <mergeCell ref="N25:N29"/>
    <mergeCell ref="O25:O29"/>
    <mergeCell ref="P25:P29"/>
    <mergeCell ref="Q25:Q29"/>
    <mergeCell ref="R25:R29"/>
    <mergeCell ref="S25:S29"/>
    <mergeCell ref="T25:T29"/>
    <mergeCell ref="U25:U29"/>
    <mergeCell ref="V25:V29"/>
    <mergeCell ref="W25:W29"/>
    <mergeCell ref="X25:X29"/>
    <mergeCell ref="Y25:Y29"/>
    <mergeCell ref="B30:B34"/>
    <mergeCell ref="C30:C34"/>
    <mergeCell ref="D30:D34"/>
    <mergeCell ref="E30:E34"/>
    <mergeCell ref="F30:F34"/>
    <mergeCell ref="G30:G34"/>
    <mergeCell ref="H30:H34"/>
    <mergeCell ref="I30:I34"/>
    <mergeCell ref="J30:J34"/>
    <mergeCell ref="K30:K34"/>
    <mergeCell ref="L30:L34"/>
    <mergeCell ref="M30:M34"/>
    <mergeCell ref="N30:N34"/>
    <mergeCell ref="O30:O34"/>
    <mergeCell ref="P30:P34"/>
    <mergeCell ref="Q30:Q34"/>
    <mergeCell ref="R30:R34"/>
    <mergeCell ref="S30:S34"/>
    <mergeCell ref="T30:T34"/>
    <mergeCell ref="U30:U34"/>
    <mergeCell ref="V30:V34"/>
    <mergeCell ref="W30:W34"/>
    <mergeCell ref="X30:X34"/>
    <mergeCell ref="Y30:Y34"/>
    <mergeCell ref="B35:B39"/>
    <mergeCell ref="C35:C39"/>
    <mergeCell ref="D35:D39"/>
    <mergeCell ref="E35:E39"/>
    <mergeCell ref="F35:F39"/>
    <mergeCell ref="G35:G39"/>
    <mergeCell ref="H35:H39"/>
    <mergeCell ref="I35:I39"/>
    <mergeCell ref="J35:J39"/>
    <mergeCell ref="K35:K39"/>
    <mergeCell ref="L35:L39"/>
    <mergeCell ref="M35:M39"/>
    <mergeCell ref="N35:N39"/>
    <mergeCell ref="O35:O39"/>
    <mergeCell ref="P35:P39"/>
    <mergeCell ref="Q35:Q39"/>
    <mergeCell ref="R35:R39"/>
    <mergeCell ref="S35:S39"/>
    <mergeCell ref="T35:T39"/>
    <mergeCell ref="U35:U39"/>
    <mergeCell ref="V35:V39"/>
    <mergeCell ref="W35:W39"/>
    <mergeCell ref="X35:X39"/>
    <mergeCell ref="Y35:Y39"/>
    <mergeCell ref="B40:B44"/>
    <mergeCell ref="C40:C44"/>
    <mergeCell ref="D40:D44"/>
    <mergeCell ref="E40:E44"/>
    <mergeCell ref="F40:F44"/>
    <mergeCell ref="G40:G44"/>
    <mergeCell ref="H40:H44"/>
    <mergeCell ref="I40:I44"/>
    <mergeCell ref="J40:J44"/>
    <mergeCell ref="K40:K44"/>
    <mergeCell ref="L40:L44"/>
    <mergeCell ref="M40:M44"/>
    <mergeCell ref="N40:N44"/>
    <mergeCell ref="O40:O44"/>
    <mergeCell ref="P40:P44"/>
    <mergeCell ref="Q40:Q44"/>
    <mergeCell ref="R40:R44"/>
    <mergeCell ref="S40:S44"/>
    <mergeCell ref="T40:T44"/>
    <mergeCell ref="U40:U44"/>
    <mergeCell ref="V40:V44"/>
    <mergeCell ref="W40:W44"/>
    <mergeCell ref="X40:X44"/>
    <mergeCell ref="Y40:Y44"/>
    <mergeCell ref="B45:B49"/>
    <mergeCell ref="C45:C49"/>
    <mergeCell ref="D45:D49"/>
    <mergeCell ref="E45:E49"/>
    <mergeCell ref="F45:F49"/>
    <mergeCell ref="G45:G49"/>
    <mergeCell ref="H45:H49"/>
    <mergeCell ref="I45:I49"/>
    <mergeCell ref="J45:J49"/>
    <mergeCell ref="K45:K49"/>
    <mergeCell ref="L45:L49"/>
    <mergeCell ref="M45:M49"/>
    <mergeCell ref="N45:N49"/>
    <mergeCell ref="O45:O49"/>
    <mergeCell ref="P45:P49"/>
    <mergeCell ref="Q45:Q49"/>
    <mergeCell ref="R45:R49"/>
    <mergeCell ref="S45:S49"/>
    <mergeCell ref="T45:T49"/>
    <mergeCell ref="U45:U49"/>
    <mergeCell ref="V45:V49"/>
    <mergeCell ref="W45:W49"/>
    <mergeCell ref="X45:X49"/>
    <mergeCell ref="Y45:Y49"/>
    <mergeCell ref="B50:B54"/>
    <mergeCell ref="C50:C54"/>
    <mergeCell ref="D50:D54"/>
    <mergeCell ref="E50:E54"/>
    <mergeCell ref="F50:F54"/>
    <mergeCell ref="G50:G54"/>
    <mergeCell ref="H50:H54"/>
    <mergeCell ref="I50:I54"/>
    <mergeCell ref="J50:J54"/>
    <mergeCell ref="K50:K54"/>
    <mergeCell ref="L50:L54"/>
    <mergeCell ref="M50:M54"/>
    <mergeCell ref="N50:N54"/>
    <mergeCell ref="O50:O54"/>
    <mergeCell ref="P50:P54"/>
    <mergeCell ref="Q50:Q54"/>
    <mergeCell ref="R50:R54"/>
    <mergeCell ref="S50:S54"/>
    <mergeCell ref="T50:T54"/>
    <mergeCell ref="U50:U54"/>
    <mergeCell ref="V50:V54"/>
    <mergeCell ref="W50:W54"/>
    <mergeCell ref="X50:X54"/>
    <mergeCell ref="Y50:Y54"/>
    <mergeCell ref="B55:B59"/>
    <mergeCell ref="C55:C59"/>
    <mergeCell ref="D55:D59"/>
    <mergeCell ref="E55:E59"/>
    <mergeCell ref="F55:F59"/>
    <mergeCell ref="G55:G59"/>
    <mergeCell ref="H55:H59"/>
    <mergeCell ref="I55:I59"/>
    <mergeCell ref="J55:J59"/>
    <mergeCell ref="K55:K59"/>
    <mergeCell ref="L55:L59"/>
    <mergeCell ref="M55:M59"/>
    <mergeCell ref="N55:N59"/>
    <mergeCell ref="O55:O59"/>
    <mergeCell ref="P55:P59"/>
    <mergeCell ref="Q55:Q59"/>
    <mergeCell ref="R55:R59"/>
    <mergeCell ref="S55:S59"/>
    <mergeCell ref="T55:T59"/>
    <mergeCell ref="U55:U59"/>
    <mergeCell ref="V55:V59"/>
    <mergeCell ref="W55:W59"/>
    <mergeCell ref="X55:X59"/>
    <mergeCell ref="Y55:Y59"/>
    <mergeCell ref="B60:B64"/>
    <mergeCell ref="C60:C64"/>
    <mergeCell ref="D60:D64"/>
    <mergeCell ref="E60:E64"/>
    <mergeCell ref="F60:F64"/>
    <mergeCell ref="G60:G64"/>
    <mergeCell ref="H60:H64"/>
    <mergeCell ref="I60:I64"/>
    <mergeCell ref="J60:J64"/>
    <mergeCell ref="K60:K64"/>
    <mergeCell ref="L60:L64"/>
    <mergeCell ref="M60:M64"/>
    <mergeCell ref="N60:N64"/>
    <mergeCell ref="O60:O64"/>
    <mergeCell ref="P60:P64"/>
    <mergeCell ref="Q60:Q64"/>
    <mergeCell ref="R60:R64"/>
    <mergeCell ref="S60:S64"/>
    <mergeCell ref="T60:T64"/>
    <mergeCell ref="U60:U64"/>
    <mergeCell ref="V60:V64"/>
    <mergeCell ref="W60:W64"/>
    <mergeCell ref="X60:X64"/>
    <mergeCell ref="Y60:Y64"/>
    <mergeCell ref="B65:B69"/>
    <mergeCell ref="C65:C69"/>
    <mergeCell ref="D65:D69"/>
    <mergeCell ref="E65:E69"/>
    <mergeCell ref="F65:F69"/>
    <mergeCell ref="G65:G69"/>
    <mergeCell ref="H65:H69"/>
    <mergeCell ref="I65:I69"/>
    <mergeCell ref="J65:J69"/>
    <mergeCell ref="K65:K69"/>
    <mergeCell ref="L65:L69"/>
    <mergeCell ref="M65:M69"/>
    <mergeCell ref="N65:N69"/>
    <mergeCell ref="O65:O69"/>
    <mergeCell ref="P65:P69"/>
    <mergeCell ref="Q65:Q69"/>
    <mergeCell ref="R65:R69"/>
    <mergeCell ref="S65:S69"/>
    <mergeCell ref="T65:T69"/>
    <mergeCell ref="U65:U69"/>
    <mergeCell ref="V65:V69"/>
    <mergeCell ref="W65:W69"/>
    <mergeCell ref="X65:X69"/>
    <mergeCell ref="Y65:Y69"/>
    <mergeCell ref="B70:B74"/>
    <mergeCell ref="C70:C74"/>
    <mergeCell ref="D70:D74"/>
    <mergeCell ref="E70:E74"/>
    <mergeCell ref="F70:F74"/>
    <mergeCell ref="G70:G74"/>
    <mergeCell ref="H70:H74"/>
    <mergeCell ref="I70:I74"/>
    <mergeCell ref="J70:J74"/>
    <mergeCell ref="K70:K74"/>
    <mergeCell ref="L70:L74"/>
    <mergeCell ref="M70:M74"/>
    <mergeCell ref="N70:N74"/>
    <mergeCell ref="O70:O74"/>
    <mergeCell ref="P70:P74"/>
    <mergeCell ref="Q70:Q74"/>
    <mergeCell ref="R70:R74"/>
    <mergeCell ref="S70:S74"/>
    <mergeCell ref="T70:T74"/>
    <mergeCell ref="U70:U74"/>
    <mergeCell ref="V70:V74"/>
    <mergeCell ref="W70:W74"/>
    <mergeCell ref="X70:X74"/>
    <mergeCell ref="Y70:Y74"/>
    <mergeCell ref="B75:B79"/>
    <mergeCell ref="C75:C79"/>
    <mergeCell ref="D75:D79"/>
    <mergeCell ref="E75:E79"/>
    <mergeCell ref="F75:F79"/>
    <mergeCell ref="G75:G79"/>
    <mergeCell ref="H75:H79"/>
    <mergeCell ref="I75:I79"/>
    <mergeCell ref="J75:J79"/>
    <mergeCell ref="K75:K79"/>
    <mergeCell ref="L75:L79"/>
    <mergeCell ref="M75:M79"/>
    <mergeCell ref="N75:N79"/>
    <mergeCell ref="O75:O79"/>
    <mergeCell ref="P75:P79"/>
    <mergeCell ref="Q75:Q79"/>
    <mergeCell ref="R75:R79"/>
    <mergeCell ref="S75:S79"/>
    <mergeCell ref="T75:T79"/>
    <mergeCell ref="U75:U79"/>
    <mergeCell ref="V75:V79"/>
    <mergeCell ref="W75:W79"/>
    <mergeCell ref="X75:X79"/>
    <mergeCell ref="Y75:Y79"/>
    <mergeCell ref="B80:B84"/>
    <mergeCell ref="C80:C84"/>
    <mergeCell ref="D80:D84"/>
    <mergeCell ref="E80:E84"/>
    <mergeCell ref="F80:F84"/>
    <mergeCell ref="G80:G84"/>
    <mergeCell ref="H80:H84"/>
    <mergeCell ref="I80:I84"/>
    <mergeCell ref="J80:J84"/>
    <mergeCell ref="K80:K84"/>
    <mergeCell ref="L80:L84"/>
    <mergeCell ref="M80:M84"/>
    <mergeCell ref="N80:N84"/>
    <mergeCell ref="O80:O84"/>
    <mergeCell ref="P80:P84"/>
    <mergeCell ref="Q80:Q84"/>
    <mergeCell ref="R80:R84"/>
    <mergeCell ref="S80:S84"/>
    <mergeCell ref="T80:T84"/>
    <mergeCell ref="U80:U84"/>
    <mergeCell ref="V80:V84"/>
    <mergeCell ref="W80:W84"/>
    <mergeCell ref="X80:X84"/>
    <mergeCell ref="Y80:Y84"/>
    <mergeCell ref="B85:B89"/>
    <mergeCell ref="C85:C89"/>
    <mergeCell ref="D85:D89"/>
    <mergeCell ref="E85:E89"/>
    <mergeCell ref="F85:F89"/>
    <mergeCell ref="G85:G89"/>
    <mergeCell ref="H85:H89"/>
    <mergeCell ref="I85:I89"/>
    <mergeCell ref="J85:J89"/>
    <mergeCell ref="K85:K89"/>
    <mergeCell ref="L85:L89"/>
    <mergeCell ref="M85:M89"/>
    <mergeCell ref="N85:N89"/>
    <mergeCell ref="O85:O89"/>
    <mergeCell ref="P85:P89"/>
    <mergeCell ref="Q85:Q89"/>
    <mergeCell ref="R85:R89"/>
    <mergeCell ref="S85:S89"/>
    <mergeCell ref="T85:T89"/>
    <mergeCell ref="U85:U89"/>
    <mergeCell ref="V85:V89"/>
    <mergeCell ref="W85:W89"/>
    <mergeCell ref="X85:X89"/>
    <mergeCell ref="Y85:Y89"/>
    <mergeCell ref="B90:B94"/>
    <mergeCell ref="C90:C94"/>
    <mergeCell ref="D90:D94"/>
    <mergeCell ref="E90:E94"/>
    <mergeCell ref="F90:F94"/>
    <mergeCell ref="G90:G94"/>
    <mergeCell ref="H90:H94"/>
    <mergeCell ref="I90:I94"/>
    <mergeCell ref="J90:J94"/>
    <mergeCell ref="K90:K94"/>
    <mergeCell ref="L90:L94"/>
    <mergeCell ref="M90:M94"/>
    <mergeCell ref="N90:N94"/>
    <mergeCell ref="O90:O94"/>
    <mergeCell ref="P90:P94"/>
    <mergeCell ref="Q90:Q94"/>
    <mergeCell ref="R90:R94"/>
    <mergeCell ref="S90:S94"/>
    <mergeCell ref="T90:T94"/>
    <mergeCell ref="U90:U94"/>
    <mergeCell ref="V90:V94"/>
    <mergeCell ref="W90:W94"/>
    <mergeCell ref="X90:X94"/>
    <mergeCell ref="Y90:Y94"/>
    <mergeCell ref="B95:B99"/>
    <mergeCell ref="C95:C99"/>
    <mergeCell ref="D95:D99"/>
    <mergeCell ref="E95:E99"/>
    <mergeCell ref="F95:F99"/>
    <mergeCell ref="G95:G99"/>
    <mergeCell ref="H95:H99"/>
    <mergeCell ref="I95:I99"/>
    <mergeCell ref="J95:J99"/>
    <mergeCell ref="K95:K99"/>
    <mergeCell ref="L95:L99"/>
    <mergeCell ref="M95:M99"/>
    <mergeCell ref="N95:N99"/>
    <mergeCell ref="O95:O99"/>
    <mergeCell ref="P95:P99"/>
    <mergeCell ref="Q95:Q99"/>
    <mergeCell ref="R95:R99"/>
    <mergeCell ref="S95:S99"/>
    <mergeCell ref="T95:T99"/>
    <mergeCell ref="U95:U99"/>
    <mergeCell ref="V95:V99"/>
    <mergeCell ref="W95:W99"/>
    <mergeCell ref="X95:X99"/>
    <mergeCell ref="Y95:Y99"/>
    <mergeCell ref="B100:B104"/>
    <mergeCell ref="C100:C104"/>
    <mergeCell ref="D100:D104"/>
    <mergeCell ref="E100:E104"/>
    <mergeCell ref="F100:F104"/>
    <mergeCell ref="G100:G104"/>
    <mergeCell ref="H100:H104"/>
    <mergeCell ref="I100:I104"/>
    <mergeCell ref="J100:J104"/>
    <mergeCell ref="K100:K104"/>
    <mergeCell ref="L100:L104"/>
    <mergeCell ref="M100:M104"/>
    <mergeCell ref="N100:N104"/>
    <mergeCell ref="O100:O104"/>
    <mergeCell ref="P100:P104"/>
    <mergeCell ref="Q100:Q104"/>
    <mergeCell ref="R100:R104"/>
    <mergeCell ref="S100:S104"/>
    <mergeCell ref="T100:T104"/>
    <mergeCell ref="U100:U104"/>
    <mergeCell ref="V100:V104"/>
    <mergeCell ref="W100:W104"/>
    <mergeCell ref="X100:X104"/>
    <mergeCell ref="Y100:Y104"/>
    <mergeCell ref="B105:B109"/>
    <mergeCell ref="C105:C109"/>
    <mergeCell ref="D105:D109"/>
    <mergeCell ref="E105:E109"/>
    <mergeCell ref="F105:F109"/>
    <mergeCell ref="G105:G109"/>
    <mergeCell ref="H105:H109"/>
    <mergeCell ref="I105:I109"/>
    <mergeCell ref="J105:J109"/>
    <mergeCell ref="K105:K109"/>
    <mergeCell ref="L105:L109"/>
    <mergeCell ref="M105:M109"/>
    <mergeCell ref="N105:N109"/>
    <mergeCell ref="O105:O109"/>
    <mergeCell ref="P105:P109"/>
    <mergeCell ref="Q105:Q109"/>
    <mergeCell ref="R105:R109"/>
    <mergeCell ref="S105:S109"/>
    <mergeCell ref="T105:T109"/>
    <mergeCell ref="U105:U109"/>
    <mergeCell ref="V105:V109"/>
    <mergeCell ref="W105:W109"/>
    <mergeCell ref="X105:X109"/>
    <mergeCell ref="Y105:Y109"/>
    <mergeCell ref="B110:B114"/>
    <mergeCell ref="C110:C114"/>
    <mergeCell ref="D110:D114"/>
    <mergeCell ref="E110:E114"/>
    <mergeCell ref="F110:F114"/>
    <mergeCell ref="G110:G114"/>
    <mergeCell ref="H110:H114"/>
    <mergeCell ref="I110:I114"/>
    <mergeCell ref="J110:J114"/>
    <mergeCell ref="K110:K114"/>
    <mergeCell ref="L110:L114"/>
    <mergeCell ref="M110:M114"/>
    <mergeCell ref="N110:N114"/>
    <mergeCell ref="O110:O114"/>
    <mergeCell ref="P110:P114"/>
    <mergeCell ref="Q110:Q114"/>
    <mergeCell ref="R110:R114"/>
    <mergeCell ref="S110:S114"/>
    <mergeCell ref="T110:T114"/>
    <mergeCell ref="U110:U114"/>
    <mergeCell ref="V110:V114"/>
    <mergeCell ref="W110:W114"/>
    <mergeCell ref="X110:X114"/>
    <mergeCell ref="Y110:Y114"/>
    <mergeCell ref="B115:B119"/>
    <mergeCell ref="C115:C119"/>
    <mergeCell ref="D115:D119"/>
    <mergeCell ref="E115:E119"/>
    <mergeCell ref="F115:F119"/>
    <mergeCell ref="G115:G119"/>
    <mergeCell ref="H115:H119"/>
    <mergeCell ref="I115:I119"/>
    <mergeCell ref="J115:J119"/>
    <mergeCell ref="K115:K119"/>
    <mergeCell ref="L115:L119"/>
    <mergeCell ref="M115:M119"/>
    <mergeCell ref="N115:N119"/>
    <mergeCell ref="O115:O119"/>
    <mergeCell ref="P115:P119"/>
    <mergeCell ref="Q115:Q119"/>
    <mergeCell ref="R115:R119"/>
    <mergeCell ref="S115:S119"/>
    <mergeCell ref="T115:T119"/>
    <mergeCell ref="U115:U119"/>
    <mergeCell ref="V115:V119"/>
    <mergeCell ref="W115:W119"/>
    <mergeCell ref="X115:X119"/>
    <mergeCell ref="Y115:Y119"/>
    <mergeCell ref="B120:B124"/>
    <mergeCell ref="C120:C124"/>
    <mergeCell ref="D120:D124"/>
    <mergeCell ref="E120:E124"/>
    <mergeCell ref="F120:F124"/>
    <mergeCell ref="G120:G124"/>
    <mergeCell ref="H120:H124"/>
    <mergeCell ref="I120:I124"/>
    <mergeCell ref="J120:J124"/>
    <mergeCell ref="K120:K124"/>
    <mergeCell ref="L120:L124"/>
    <mergeCell ref="M120:M124"/>
    <mergeCell ref="N120:N124"/>
    <mergeCell ref="O120:O124"/>
    <mergeCell ref="P120:P124"/>
    <mergeCell ref="Q120:Q124"/>
    <mergeCell ref="R120:R124"/>
    <mergeCell ref="S120:S124"/>
    <mergeCell ref="T120:T124"/>
    <mergeCell ref="U120:U124"/>
    <mergeCell ref="V120:V124"/>
    <mergeCell ref="W120:W124"/>
    <mergeCell ref="X120:X124"/>
    <mergeCell ref="Y120:Y124"/>
    <mergeCell ref="B125:B129"/>
    <mergeCell ref="C125:C129"/>
    <mergeCell ref="D125:D129"/>
    <mergeCell ref="E125:E129"/>
    <mergeCell ref="F125:F129"/>
    <mergeCell ref="G125:G129"/>
    <mergeCell ref="H125:H129"/>
    <mergeCell ref="I125:I129"/>
    <mergeCell ref="J125:J129"/>
    <mergeCell ref="K125:K129"/>
    <mergeCell ref="L125:L129"/>
    <mergeCell ref="M125:M129"/>
    <mergeCell ref="N125:N129"/>
    <mergeCell ref="O125:O129"/>
    <mergeCell ref="P125:P129"/>
    <mergeCell ref="Q125:Q129"/>
    <mergeCell ref="R125:R129"/>
    <mergeCell ref="S125:S129"/>
    <mergeCell ref="T125:T129"/>
    <mergeCell ref="U125:U129"/>
    <mergeCell ref="V125:V129"/>
    <mergeCell ref="W125:W129"/>
    <mergeCell ref="X125:X129"/>
    <mergeCell ref="Y125:Y129"/>
    <mergeCell ref="B130:B134"/>
    <mergeCell ref="C130:C134"/>
    <mergeCell ref="D130:D134"/>
    <mergeCell ref="E130:E134"/>
    <mergeCell ref="F130:F134"/>
    <mergeCell ref="G130:G134"/>
    <mergeCell ref="H130:H134"/>
    <mergeCell ref="I130:I134"/>
    <mergeCell ref="J130:J134"/>
    <mergeCell ref="K130:K134"/>
    <mergeCell ref="L130:L134"/>
    <mergeCell ref="M130:M134"/>
    <mergeCell ref="N130:N134"/>
    <mergeCell ref="O130:O134"/>
    <mergeCell ref="P130:P134"/>
    <mergeCell ref="Q130:Q134"/>
    <mergeCell ref="R130:R134"/>
    <mergeCell ref="S130:S134"/>
    <mergeCell ref="T130:T134"/>
    <mergeCell ref="U130:U134"/>
    <mergeCell ref="V130:V134"/>
    <mergeCell ref="W130:W134"/>
    <mergeCell ref="X130:X134"/>
    <mergeCell ref="Y130:Y134"/>
    <mergeCell ref="B135:B139"/>
    <mergeCell ref="C135:C139"/>
    <mergeCell ref="D135:D139"/>
    <mergeCell ref="E135:E139"/>
    <mergeCell ref="F135:F139"/>
    <mergeCell ref="G135:G139"/>
    <mergeCell ref="H135:H139"/>
    <mergeCell ref="I135:I139"/>
    <mergeCell ref="J135:J139"/>
    <mergeCell ref="K135:K139"/>
    <mergeCell ref="L135:L139"/>
    <mergeCell ref="M135:M139"/>
    <mergeCell ref="N135:N139"/>
    <mergeCell ref="O135:O139"/>
    <mergeCell ref="P135:P139"/>
    <mergeCell ref="Q135:Q139"/>
    <mergeCell ref="R135:R139"/>
    <mergeCell ref="S135:S139"/>
    <mergeCell ref="T135:T139"/>
    <mergeCell ref="U135:U139"/>
    <mergeCell ref="V135:V139"/>
    <mergeCell ref="W135:W139"/>
    <mergeCell ref="X135:X139"/>
    <mergeCell ref="Y135:Y139"/>
    <mergeCell ref="B140:B144"/>
    <mergeCell ref="C140:C144"/>
    <mergeCell ref="D140:D144"/>
    <mergeCell ref="E140:E144"/>
    <mergeCell ref="F140:F144"/>
    <mergeCell ref="G140:G144"/>
    <mergeCell ref="H140:H144"/>
    <mergeCell ref="I140:I144"/>
    <mergeCell ref="J140:J144"/>
    <mergeCell ref="K140:K144"/>
    <mergeCell ref="L140:L144"/>
    <mergeCell ref="M140:M144"/>
    <mergeCell ref="N140:N144"/>
    <mergeCell ref="O140:O144"/>
    <mergeCell ref="P140:P144"/>
    <mergeCell ref="Q140:Q144"/>
    <mergeCell ref="R140:R144"/>
    <mergeCell ref="S140:S144"/>
    <mergeCell ref="T140:T144"/>
    <mergeCell ref="U140:U144"/>
    <mergeCell ref="V140:V144"/>
    <mergeCell ref="W140:W144"/>
    <mergeCell ref="X140:X144"/>
    <mergeCell ref="Y140:Y144"/>
    <mergeCell ref="B145:B149"/>
    <mergeCell ref="C145:C149"/>
    <mergeCell ref="D145:D149"/>
    <mergeCell ref="E145:E149"/>
    <mergeCell ref="F145:F149"/>
    <mergeCell ref="G145:G149"/>
    <mergeCell ref="H145:H149"/>
    <mergeCell ref="I145:I149"/>
    <mergeCell ref="J145:J149"/>
    <mergeCell ref="K145:K149"/>
    <mergeCell ref="L145:L149"/>
    <mergeCell ref="M145:M149"/>
    <mergeCell ref="N145:N149"/>
    <mergeCell ref="O145:O149"/>
    <mergeCell ref="P145:P149"/>
    <mergeCell ref="Q145:Q149"/>
    <mergeCell ref="R145:R149"/>
    <mergeCell ref="S145:S149"/>
    <mergeCell ref="T145:T149"/>
    <mergeCell ref="U145:U149"/>
    <mergeCell ref="V145:V149"/>
    <mergeCell ref="W145:W149"/>
    <mergeCell ref="X145:X149"/>
    <mergeCell ref="Y145:Y149"/>
    <mergeCell ref="B150:B154"/>
    <mergeCell ref="C150:C154"/>
    <mergeCell ref="D150:D154"/>
    <mergeCell ref="E150:E154"/>
    <mergeCell ref="F150:F154"/>
    <mergeCell ref="G150:G154"/>
    <mergeCell ref="H150:H154"/>
    <mergeCell ref="I150:I154"/>
    <mergeCell ref="J150:J154"/>
    <mergeCell ref="K150:K154"/>
    <mergeCell ref="L150:L154"/>
    <mergeCell ref="M150:M154"/>
    <mergeCell ref="N150:N154"/>
    <mergeCell ref="O150:O154"/>
    <mergeCell ref="P150:P154"/>
    <mergeCell ref="Q150:Q154"/>
    <mergeCell ref="R150:R154"/>
    <mergeCell ref="S150:S154"/>
    <mergeCell ref="T150:T154"/>
    <mergeCell ref="U150:U154"/>
    <mergeCell ref="V150:V154"/>
    <mergeCell ref="W150:W154"/>
    <mergeCell ref="X150:X154"/>
    <mergeCell ref="Y150:Y154"/>
    <mergeCell ref="B155:B159"/>
    <mergeCell ref="C155:C159"/>
    <mergeCell ref="D155:D159"/>
    <mergeCell ref="E155:E159"/>
    <mergeCell ref="F155:F159"/>
    <mergeCell ref="G155:G159"/>
    <mergeCell ref="H155:H159"/>
    <mergeCell ref="I155:I159"/>
    <mergeCell ref="J155:J159"/>
    <mergeCell ref="K155:K159"/>
    <mergeCell ref="L155:L159"/>
    <mergeCell ref="M155:M159"/>
    <mergeCell ref="N155:N159"/>
    <mergeCell ref="O155:O159"/>
    <mergeCell ref="P155:P159"/>
    <mergeCell ref="Q155:Q159"/>
    <mergeCell ref="R155:R159"/>
    <mergeCell ref="S155:S159"/>
    <mergeCell ref="T155:T159"/>
    <mergeCell ref="U155:U159"/>
    <mergeCell ref="V155:V159"/>
    <mergeCell ref="W155:W159"/>
    <mergeCell ref="X155:X159"/>
    <mergeCell ref="Y155:Y159"/>
    <mergeCell ref="B160:B164"/>
    <mergeCell ref="C160:C164"/>
    <mergeCell ref="D160:D164"/>
    <mergeCell ref="E160:E164"/>
    <mergeCell ref="F160:F164"/>
    <mergeCell ref="G160:G164"/>
    <mergeCell ref="H160:H164"/>
    <mergeCell ref="I160:I164"/>
    <mergeCell ref="J160:J164"/>
    <mergeCell ref="K160:K164"/>
    <mergeCell ref="L160:L164"/>
    <mergeCell ref="M160:M164"/>
    <mergeCell ref="N160:N164"/>
    <mergeCell ref="O160:O164"/>
    <mergeCell ref="P160:P164"/>
    <mergeCell ref="Q160:Q164"/>
    <mergeCell ref="R160:R164"/>
    <mergeCell ref="S160:S164"/>
    <mergeCell ref="T160:T164"/>
    <mergeCell ref="U160:U164"/>
    <mergeCell ref="V160:V164"/>
    <mergeCell ref="W160:W164"/>
    <mergeCell ref="X160:X164"/>
    <mergeCell ref="Y160:Y164"/>
    <mergeCell ref="B165:B169"/>
    <mergeCell ref="C165:C169"/>
    <mergeCell ref="D165:D169"/>
    <mergeCell ref="E165:E169"/>
    <mergeCell ref="F165:F169"/>
    <mergeCell ref="G165:G169"/>
    <mergeCell ref="H165:H169"/>
    <mergeCell ref="I165:I169"/>
    <mergeCell ref="J165:J169"/>
    <mergeCell ref="K165:K169"/>
    <mergeCell ref="L165:L169"/>
    <mergeCell ref="M165:M169"/>
    <mergeCell ref="N165:N169"/>
    <mergeCell ref="O165:O169"/>
    <mergeCell ref="P165:P169"/>
    <mergeCell ref="Q165:Q169"/>
    <mergeCell ref="R165:R169"/>
    <mergeCell ref="S165:S169"/>
    <mergeCell ref="T165:T169"/>
    <mergeCell ref="U165:U169"/>
    <mergeCell ref="V165:V169"/>
    <mergeCell ref="W165:W169"/>
    <mergeCell ref="X165:X169"/>
    <mergeCell ref="Y165:Y169"/>
    <mergeCell ref="B170:B174"/>
    <mergeCell ref="C170:C174"/>
    <mergeCell ref="D170:D174"/>
    <mergeCell ref="E170:E174"/>
    <mergeCell ref="F170:F174"/>
    <mergeCell ref="G170:G174"/>
    <mergeCell ref="H170:H174"/>
    <mergeCell ref="I170:I174"/>
    <mergeCell ref="J170:J174"/>
    <mergeCell ref="K170:K174"/>
    <mergeCell ref="L170:L174"/>
    <mergeCell ref="M170:M174"/>
    <mergeCell ref="N170:N174"/>
    <mergeCell ref="O170:O174"/>
    <mergeCell ref="P170:P174"/>
    <mergeCell ref="Q170:Q174"/>
    <mergeCell ref="R170:R174"/>
    <mergeCell ref="S170:S174"/>
    <mergeCell ref="T170:T174"/>
    <mergeCell ref="U170:U174"/>
    <mergeCell ref="V170:V174"/>
    <mergeCell ref="W170:W174"/>
    <mergeCell ref="X170:X174"/>
    <mergeCell ref="Y170:Y174"/>
    <mergeCell ref="B175:B179"/>
    <mergeCell ref="C175:C179"/>
    <mergeCell ref="D175:D179"/>
    <mergeCell ref="E175:E179"/>
    <mergeCell ref="F175:F179"/>
    <mergeCell ref="G175:G179"/>
    <mergeCell ref="H175:H179"/>
    <mergeCell ref="I175:I179"/>
    <mergeCell ref="J175:J179"/>
    <mergeCell ref="K175:K179"/>
    <mergeCell ref="L175:L179"/>
    <mergeCell ref="M175:M179"/>
    <mergeCell ref="N175:N179"/>
    <mergeCell ref="O175:O179"/>
    <mergeCell ref="P175:P179"/>
    <mergeCell ref="Q175:Q179"/>
    <mergeCell ref="R175:R179"/>
    <mergeCell ref="S175:S179"/>
    <mergeCell ref="T175:T179"/>
    <mergeCell ref="U175:U179"/>
    <mergeCell ref="V175:V179"/>
    <mergeCell ref="W175:W179"/>
    <mergeCell ref="X175:X179"/>
    <mergeCell ref="Y175:Y179"/>
    <mergeCell ref="B180:B184"/>
    <mergeCell ref="C180:C184"/>
    <mergeCell ref="D180:D184"/>
    <mergeCell ref="E180:E184"/>
    <mergeCell ref="F180:F184"/>
    <mergeCell ref="G180:G184"/>
    <mergeCell ref="H180:H184"/>
    <mergeCell ref="I180:I184"/>
    <mergeCell ref="J180:J184"/>
    <mergeCell ref="K180:K184"/>
    <mergeCell ref="L180:L184"/>
    <mergeCell ref="M180:M184"/>
    <mergeCell ref="N180:N184"/>
    <mergeCell ref="O180:O184"/>
    <mergeCell ref="P180:P184"/>
    <mergeCell ref="Q180:Q184"/>
    <mergeCell ref="R180:R184"/>
    <mergeCell ref="S180:S184"/>
    <mergeCell ref="T180:T184"/>
    <mergeCell ref="U180:U184"/>
    <mergeCell ref="V180:V184"/>
    <mergeCell ref="W180:W184"/>
    <mergeCell ref="X180:X184"/>
    <mergeCell ref="Y180:Y184"/>
    <mergeCell ref="B185:B189"/>
    <mergeCell ref="C185:C189"/>
    <mergeCell ref="D185:D189"/>
    <mergeCell ref="E185:E189"/>
    <mergeCell ref="F185:F189"/>
    <mergeCell ref="G185:G189"/>
    <mergeCell ref="H185:H189"/>
    <mergeCell ref="I185:I189"/>
    <mergeCell ref="J185:J189"/>
    <mergeCell ref="K185:K189"/>
    <mergeCell ref="L185:L189"/>
    <mergeCell ref="M185:M189"/>
    <mergeCell ref="N185:N189"/>
    <mergeCell ref="O185:O189"/>
    <mergeCell ref="P185:P189"/>
    <mergeCell ref="Q185:Q189"/>
    <mergeCell ref="R185:R189"/>
    <mergeCell ref="S185:S189"/>
    <mergeCell ref="T185:T189"/>
    <mergeCell ref="U185:U189"/>
    <mergeCell ref="V185:V189"/>
    <mergeCell ref="W185:W189"/>
    <mergeCell ref="X185:X189"/>
    <mergeCell ref="Y185:Y189"/>
    <mergeCell ref="B190:B194"/>
    <mergeCell ref="C190:C194"/>
    <mergeCell ref="D190:D194"/>
    <mergeCell ref="E190:E194"/>
    <mergeCell ref="F190:F194"/>
    <mergeCell ref="G190:G194"/>
    <mergeCell ref="H190:H194"/>
    <mergeCell ref="I190:I194"/>
    <mergeCell ref="J190:J194"/>
    <mergeCell ref="K190:K194"/>
    <mergeCell ref="L190:L194"/>
    <mergeCell ref="M190:M194"/>
    <mergeCell ref="N190:N194"/>
    <mergeCell ref="O190:O194"/>
    <mergeCell ref="P190:P194"/>
    <mergeCell ref="Q190:Q194"/>
    <mergeCell ref="R190:R194"/>
    <mergeCell ref="S190:S194"/>
    <mergeCell ref="T190:T194"/>
    <mergeCell ref="U190:U194"/>
    <mergeCell ref="V190:V194"/>
    <mergeCell ref="W190:W194"/>
    <mergeCell ref="X190:X194"/>
    <mergeCell ref="Y190:Y194"/>
    <mergeCell ref="B195:B199"/>
    <mergeCell ref="C195:C199"/>
    <mergeCell ref="D195:D199"/>
    <mergeCell ref="E195:E199"/>
    <mergeCell ref="F195:F199"/>
    <mergeCell ref="G195:G199"/>
    <mergeCell ref="H195:H199"/>
    <mergeCell ref="I195:I199"/>
    <mergeCell ref="J195:J199"/>
    <mergeCell ref="K195:K199"/>
    <mergeCell ref="L195:L199"/>
    <mergeCell ref="M195:M199"/>
    <mergeCell ref="N195:N199"/>
    <mergeCell ref="O195:O199"/>
    <mergeCell ref="P195:P199"/>
    <mergeCell ref="Q195:Q199"/>
    <mergeCell ref="R195:R199"/>
    <mergeCell ref="S195:S199"/>
    <mergeCell ref="T195:T199"/>
    <mergeCell ref="U195:U199"/>
    <mergeCell ref="V195:V199"/>
    <mergeCell ref="W195:W199"/>
    <mergeCell ref="X195:X199"/>
    <mergeCell ref="Y195:Y199"/>
    <mergeCell ref="B200:B204"/>
    <mergeCell ref="C200:C204"/>
    <mergeCell ref="D200:D204"/>
    <mergeCell ref="E200:E204"/>
    <mergeCell ref="F200:F204"/>
    <mergeCell ref="G200:G204"/>
    <mergeCell ref="H200:H204"/>
    <mergeCell ref="I200:I204"/>
    <mergeCell ref="J200:J204"/>
    <mergeCell ref="K200:K204"/>
    <mergeCell ref="L200:L204"/>
    <mergeCell ref="M200:M204"/>
    <mergeCell ref="N200:N204"/>
    <mergeCell ref="O200:O204"/>
    <mergeCell ref="P200:P204"/>
    <mergeCell ref="Q200:Q204"/>
    <mergeCell ref="R200:R204"/>
    <mergeCell ref="S200:S204"/>
    <mergeCell ref="T200:T204"/>
    <mergeCell ref="U200:U204"/>
    <mergeCell ref="V200:V204"/>
    <mergeCell ref="W200:W204"/>
    <mergeCell ref="X200:X204"/>
    <mergeCell ref="Y200:Y204"/>
    <mergeCell ref="B205:B209"/>
    <mergeCell ref="C205:C209"/>
    <mergeCell ref="D205:D209"/>
    <mergeCell ref="E205:E209"/>
    <mergeCell ref="F205:F209"/>
    <mergeCell ref="G205:G209"/>
    <mergeCell ref="H205:H209"/>
    <mergeCell ref="I205:I209"/>
    <mergeCell ref="J205:J209"/>
    <mergeCell ref="K205:K209"/>
    <mergeCell ref="L205:L209"/>
    <mergeCell ref="M205:M209"/>
    <mergeCell ref="N205:N209"/>
    <mergeCell ref="O205:O209"/>
    <mergeCell ref="P205:P209"/>
    <mergeCell ref="Q205:Q209"/>
    <mergeCell ref="R205:R209"/>
    <mergeCell ref="S205:S209"/>
    <mergeCell ref="T205:T209"/>
    <mergeCell ref="U205:U209"/>
    <mergeCell ref="V205:V209"/>
    <mergeCell ref="W205:W209"/>
    <mergeCell ref="X205:X209"/>
    <mergeCell ref="Y205:Y209"/>
    <mergeCell ref="B210:B214"/>
    <mergeCell ref="C210:C214"/>
    <mergeCell ref="D210:D214"/>
    <mergeCell ref="E210:E214"/>
    <mergeCell ref="F210:F214"/>
    <mergeCell ref="G210:G214"/>
    <mergeCell ref="H210:H214"/>
    <mergeCell ref="I210:I214"/>
    <mergeCell ref="J210:J214"/>
    <mergeCell ref="K210:K214"/>
    <mergeCell ref="L210:L214"/>
    <mergeCell ref="M210:M214"/>
    <mergeCell ref="N210:N214"/>
    <mergeCell ref="O210:O214"/>
    <mergeCell ref="P210:P214"/>
    <mergeCell ref="Q210:Q214"/>
    <mergeCell ref="R210:R214"/>
    <mergeCell ref="S210:S214"/>
    <mergeCell ref="T210:T214"/>
    <mergeCell ref="U210:U214"/>
    <mergeCell ref="V210:V214"/>
    <mergeCell ref="W210:W214"/>
    <mergeCell ref="X210:X214"/>
    <mergeCell ref="Y210:Y214"/>
    <mergeCell ref="B215:B219"/>
    <mergeCell ref="C215:C219"/>
    <mergeCell ref="D215:D219"/>
    <mergeCell ref="E215:E219"/>
    <mergeCell ref="F215:F219"/>
    <mergeCell ref="G215:G219"/>
    <mergeCell ref="H215:H219"/>
    <mergeCell ref="I215:I219"/>
    <mergeCell ref="J215:J219"/>
    <mergeCell ref="K215:K219"/>
    <mergeCell ref="L215:L219"/>
    <mergeCell ref="M215:M219"/>
    <mergeCell ref="N215:N219"/>
    <mergeCell ref="O215:O219"/>
    <mergeCell ref="P215:P219"/>
    <mergeCell ref="Q215:Q219"/>
    <mergeCell ref="R215:R219"/>
    <mergeCell ref="S215:S219"/>
    <mergeCell ref="T215:T219"/>
    <mergeCell ref="U215:U219"/>
    <mergeCell ref="V215:V219"/>
    <mergeCell ref="W215:W219"/>
    <mergeCell ref="X215:X219"/>
    <mergeCell ref="Y215:Y219"/>
    <mergeCell ref="B220:B224"/>
    <mergeCell ref="C220:C224"/>
    <mergeCell ref="D220:D224"/>
    <mergeCell ref="E220:E224"/>
    <mergeCell ref="F220:F224"/>
    <mergeCell ref="G220:G224"/>
    <mergeCell ref="H220:H224"/>
    <mergeCell ref="I220:I224"/>
    <mergeCell ref="J220:J224"/>
    <mergeCell ref="K220:K224"/>
    <mergeCell ref="L220:L224"/>
    <mergeCell ref="M220:M224"/>
    <mergeCell ref="N220:N224"/>
    <mergeCell ref="O220:O224"/>
    <mergeCell ref="P220:P224"/>
    <mergeCell ref="Q220:Q224"/>
    <mergeCell ref="R220:R224"/>
    <mergeCell ref="S220:S224"/>
    <mergeCell ref="T220:T224"/>
    <mergeCell ref="U220:U224"/>
    <mergeCell ref="V220:V224"/>
    <mergeCell ref="W220:W224"/>
    <mergeCell ref="X220:X224"/>
    <mergeCell ref="Y220:Y224"/>
    <mergeCell ref="B225:B229"/>
    <mergeCell ref="C225:C229"/>
    <mergeCell ref="D225:D229"/>
    <mergeCell ref="E225:E229"/>
    <mergeCell ref="F225:F229"/>
    <mergeCell ref="G225:G229"/>
    <mergeCell ref="H225:H229"/>
    <mergeCell ref="I225:I229"/>
    <mergeCell ref="J225:J229"/>
    <mergeCell ref="K225:K229"/>
    <mergeCell ref="L225:L229"/>
    <mergeCell ref="M225:M229"/>
    <mergeCell ref="N225:N229"/>
    <mergeCell ref="O225:O229"/>
    <mergeCell ref="P225:P229"/>
    <mergeCell ref="Q225:Q229"/>
    <mergeCell ref="R225:R229"/>
    <mergeCell ref="S225:S229"/>
    <mergeCell ref="T225:T229"/>
    <mergeCell ref="U225:U229"/>
    <mergeCell ref="V225:V229"/>
    <mergeCell ref="W225:W229"/>
    <mergeCell ref="X225:X229"/>
    <mergeCell ref="Y225:Y229"/>
    <mergeCell ref="A230:A232"/>
    <mergeCell ref="A233:A235"/>
    <mergeCell ref="A5:A39"/>
    <mergeCell ref="A40:A84"/>
    <mergeCell ref="A85:A109"/>
    <mergeCell ref="A110:A149"/>
    <mergeCell ref="A150:A189"/>
    <mergeCell ref="A190:A199"/>
    <mergeCell ref="A200:A229"/>
  </mergeCells>
  <phoneticPr fontId="3"/>
  <pageMargins left="0.7" right="0.7" top="0.75" bottom="0.75" header="0.3" footer="0.3"/>
  <pageSetup paperSize="9" scale="60" fitToWidth="1" fitToHeight="0" orientation="landscape" usePrinterDefaults="1" r:id="rId1"/>
  <rowBreaks count="5" manualBreakCount="5">
    <brk id="39" max="16383" man="1"/>
    <brk id="84" max="16383" man="1"/>
    <brk id="109" max="16383" man="1"/>
    <brk id="149" max="16383" man="1"/>
    <brk id="18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O66"/>
  <sheetViews>
    <sheetView zoomScale="130" zoomScaleNormal="130" zoomScaleSheetLayoutView="100" workbookViewId="0">
      <pane xSplit="3" ySplit="3" topLeftCell="I62" activePane="bottomRight" state="frozen"/>
      <selection pane="topRight"/>
      <selection pane="bottomLeft"/>
      <selection pane="bottomRight" activeCell="O67" sqref="O67"/>
    </sheetView>
  </sheetViews>
  <sheetFormatPr defaultRowHeight="13.5"/>
  <cols>
    <col min="1" max="1" width="8.75" customWidth="1"/>
    <col min="2" max="2" width="6.25" customWidth="1"/>
    <col min="3" max="3" width="37.125" customWidth="1"/>
    <col min="4" max="4" width="10.25" style="29" customWidth="1"/>
    <col min="5" max="5" width="42.75" style="521" customWidth="1"/>
    <col min="6" max="6" width="22.875" customWidth="1"/>
    <col min="7" max="7" width="13.625" customWidth="1"/>
    <col min="8" max="8" width="24.625" customWidth="1"/>
    <col min="9" max="9" width="21.125" style="29" customWidth="1"/>
    <col min="10" max="10" width="18.75" style="29" customWidth="1"/>
    <col min="11" max="12" width="8.625" style="29" customWidth="1"/>
    <col min="13" max="13" width="11.875" style="29" customWidth="1"/>
    <col min="14" max="14" width="12.5" customWidth="1"/>
  </cols>
  <sheetData>
    <row r="1" spans="2:15" ht="25.5" customHeight="1">
      <c r="B1" t="s">
        <v>124</v>
      </c>
    </row>
    <row r="2" spans="2:15" ht="20.100000000000001" customHeight="1">
      <c r="B2" s="40" t="s">
        <v>53</v>
      </c>
      <c r="C2" s="355" t="s">
        <v>107</v>
      </c>
      <c r="D2" s="355" t="s">
        <v>140</v>
      </c>
      <c r="E2" s="355" t="s">
        <v>41</v>
      </c>
      <c r="F2" s="355" t="s">
        <v>104</v>
      </c>
      <c r="G2" s="355" t="s">
        <v>117</v>
      </c>
      <c r="H2" s="355" t="s">
        <v>160</v>
      </c>
      <c r="I2" s="40" t="s">
        <v>71</v>
      </c>
      <c r="J2" s="355" t="s">
        <v>150</v>
      </c>
      <c r="K2" s="355" t="s">
        <v>156</v>
      </c>
      <c r="L2" s="40" t="s">
        <v>27</v>
      </c>
      <c r="M2" s="355" t="s">
        <v>138</v>
      </c>
      <c r="N2" s="40" t="s">
        <v>98</v>
      </c>
      <c r="O2" s="40" t="s">
        <v>171</v>
      </c>
    </row>
    <row r="3" spans="2:15" ht="42.75" customHeight="1">
      <c r="B3" s="40"/>
      <c r="C3" s="407"/>
      <c r="D3" s="407"/>
      <c r="E3" s="407"/>
      <c r="F3" s="407"/>
      <c r="G3" s="407"/>
      <c r="H3" s="407"/>
      <c r="I3" s="40"/>
      <c r="J3" s="407"/>
      <c r="K3" s="407"/>
      <c r="L3" s="40"/>
      <c r="M3" s="407"/>
      <c r="N3" s="40"/>
      <c r="O3" s="40"/>
    </row>
    <row r="4" spans="2:15" ht="39.950000000000003" customHeight="1">
      <c r="B4" s="246">
        <v>1</v>
      </c>
      <c r="C4" s="524" t="s">
        <v>65</v>
      </c>
      <c r="D4" s="355" t="s">
        <v>0</v>
      </c>
      <c r="E4" s="527" t="s">
        <v>74</v>
      </c>
      <c r="F4" s="524" t="s">
        <v>753</v>
      </c>
      <c r="G4" s="524" t="s">
        <v>148</v>
      </c>
      <c r="H4" s="534" t="s">
        <v>4</v>
      </c>
      <c r="I4" s="413" t="s">
        <v>153</v>
      </c>
      <c r="J4" s="413" t="s">
        <v>162</v>
      </c>
      <c r="K4" s="355" t="s">
        <v>6</v>
      </c>
      <c r="L4" s="355" t="s">
        <v>6</v>
      </c>
      <c r="M4" s="355">
        <v>50</v>
      </c>
      <c r="N4" s="524"/>
      <c r="O4" s="540">
        <v>42898</v>
      </c>
    </row>
    <row r="5" spans="2:15" ht="39.950000000000003" customHeight="1">
      <c r="B5" s="246">
        <v>2</v>
      </c>
      <c r="C5" s="524" t="s">
        <v>665</v>
      </c>
      <c r="D5" s="355" t="s">
        <v>126</v>
      </c>
      <c r="E5" s="527" t="s">
        <v>804</v>
      </c>
      <c r="F5" s="524" t="s">
        <v>159</v>
      </c>
      <c r="G5" s="524" t="s">
        <v>125</v>
      </c>
      <c r="H5" s="534" t="s">
        <v>201</v>
      </c>
      <c r="I5" s="413" t="s">
        <v>204</v>
      </c>
      <c r="J5" s="413" t="s">
        <v>28</v>
      </c>
      <c r="K5" s="355" t="s">
        <v>176</v>
      </c>
      <c r="L5" s="355" t="s">
        <v>215</v>
      </c>
      <c r="M5" s="355">
        <v>4</v>
      </c>
      <c r="N5" s="524"/>
      <c r="O5" s="540">
        <v>42914</v>
      </c>
    </row>
    <row r="6" spans="2:15" ht="39.950000000000003" customHeight="1">
      <c r="B6" s="246">
        <v>3</v>
      </c>
      <c r="C6" s="523" t="s">
        <v>667</v>
      </c>
      <c r="D6" s="355" t="s">
        <v>216</v>
      </c>
      <c r="E6" s="527" t="s">
        <v>805</v>
      </c>
      <c r="F6" s="523" t="s">
        <v>218</v>
      </c>
      <c r="G6" s="523" t="s">
        <v>684</v>
      </c>
      <c r="H6" s="534" t="s">
        <v>220</v>
      </c>
      <c r="I6" s="413" t="s">
        <v>221</v>
      </c>
      <c r="J6" s="413" t="s">
        <v>225</v>
      </c>
      <c r="K6" s="355"/>
      <c r="L6" s="355"/>
      <c r="M6" s="355">
        <v>5</v>
      </c>
      <c r="N6" s="524"/>
      <c r="O6" s="524">
        <v>7</v>
      </c>
    </row>
    <row r="7" spans="2:15" ht="39.950000000000003" customHeight="1">
      <c r="B7" s="246">
        <v>4</v>
      </c>
      <c r="C7" s="524" t="s">
        <v>239</v>
      </c>
      <c r="D7" s="355" t="s">
        <v>258</v>
      </c>
      <c r="E7" s="527" t="s">
        <v>727</v>
      </c>
      <c r="F7" s="524" t="s">
        <v>262</v>
      </c>
      <c r="G7" s="524" t="s">
        <v>266</v>
      </c>
      <c r="H7" s="534" t="s">
        <v>135</v>
      </c>
      <c r="I7" s="413" t="s">
        <v>271</v>
      </c>
      <c r="J7" s="413" t="s">
        <v>276</v>
      </c>
      <c r="K7" s="355" t="s">
        <v>296</v>
      </c>
      <c r="L7" s="355">
        <v>2013.11</v>
      </c>
      <c r="M7" s="355">
        <v>5</v>
      </c>
      <c r="N7" s="524"/>
      <c r="O7" s="540">
        <v>42922</v>
      </c>
    </row>
    <row r="8" spans="2:15" ht="39.950000000000003" customHeight="1">
      <c r="B8" s="246">
        <v>5</v>
      </c>
      <c r="C8" s="524" t="s">
        <v>101</v>
      </c>
      <c r="D8" s="355" t="s">
        <v>252</v>
      </c>
      <c r="E8" s="527" t="s">
        <v>812</v>
      </c>
      <c r="F8" s="524" t="s">
        <v>280</v>
      </c>
      <c r="G8" s="524" t="s">
        <v>149</v>
      </c>
      <c r="H8" s="534" t="s">
        <v>263</v>
      </c>
      <c r="I8" s="413" t="s">
        <v>282</v>
      </c>
      <c r="J8" s="413" t="s">
        <v>284</v>
      </c>
      <c r="K8" s="355" t="s">
        <v>286</v>
      </c>
      <c r="L8" s="355" t="s">
        <v>288</v>
      </c>
      <c r="M8" s="355">
        <v>133</v>
      </c>
      <c r="N8" s="524"/>
      <c r="O8" s="524"/>
    </row>
    <row r="9" spans="2:15" ht="39.950000000000003" customHeight="1">
      <c r="B9" s="246">
        <v>6</v>
      </c>
      <c r="C9" s="524" t="s">
        <v>240</v>
      </c>
      <c r="D9" s="355" t="s">
        <v>250</v>
      </c>
      <c r="E9" s="527" t="s">
        <v>771</v>
      </c>
      <c r="F9" s="523" t="s">
        <v>291</v>
      </c>
      <c r="G9" s="524" t="s">
        <v>21</v>
      </c>
      <c r="H9" s="524" t="s">
        <v>289</v>
      </c>
      <c r="I9" s="413" t="s">
        <v>294</v>
      </c>
      <c r="J9" s="413" t="s">
        <v>294</v>
      </c>
      <c r="K9" s="355" t="s">
        <v>297</v>
      </c>
      <c r="L9" s="355"/>
      <c r="M9" s="355">
        <v>2</v>
      </c>
      <c r="N9" s="524"/>
      <c r="O9" s="524"/>
    </row>
    <row r="10" spans="2:15" ht="39.950000000000003" customHeight="1">
      <c r="B10" s="246">
        <v>7</v>
      </c>
      <c r="C10" s="524" t="s">
        <v>227</v>
      </c>
      <c r="D10" s="355" t="s">
        <v>244</v>
      </c>
      <c r="E10" s="527" t="s">
        <v>386</v>
      </c>
      <c r="F10" s="523" t="s">
        <v>287</v>
      </c>
      <c r="G10" s="523" t="s">
        <v>669</v>
      </c>
      <c r="H10" s="524" t="s">
        <v>289</v>
      </c>
      <c r="I10" s="413" t="s">
        <v>300</v>
      </c>
      <c r="J10" s="413" t="s">
        <v>303</v>
      </c>
      <c r="K10" s="355" t="s">
        <v>311</v>
      </c>
      <c r="L10" s="355"/>
      <c r="M10" s="355">
        <v>8</v>
      </c>
      <c r="N10" s="524"/>
      <c r="O10" s="524"/>
    </row>
    <row r="11" spans="2:15" ht="39.950000000000003" customHeight="1">
      <c r="B11" s="246">
        <v>8</v>
      </c>
      <c r="C11" s="524" t="s">
        <v>363</v>
      </c>
      <c r="D11" s="355" t="s">
        <v>367</v>
      </c>
      <c r="E11" s="527" t="s">
        <v>814</v>
      </c>
      <c r="F11" s="524" t="s">
        <v>154</v>
      </c>
      <c r="G11" s="524" t="s">
        <v>368</v>
      </c>
      <c r="H11" s="535"/>
      <c r="I11" s="413" t="s">
        <v>69</v>
      </c>
      <c r="J11" s="413" t="s">
        <v>372</v>
      </c>
      <c r="K11" s="355" t="s">
        <v>336</v>
      </c>
      <c r="L11" s="355" t="s">
        <v>375</v>
      </c>
      <c r="M11" s="355">
        <v>25</v>
      </c>
      <c r="N11" s="524"/>
      <c r="O11" s="524"/>
    </row>
    <row r="12" spans="2:15" ht="39.950000000000003" customHeight="1">
      <c r="B12" s="246">
        <v>9</v>
      </c>
      <c r="C12" s="524" t="s">
        <v>24</v>
      </c>
      <c r="D12" s="355" t="s">
        <v>359</v>
      </c>
      <c r="E12" s="527" t="s">
        <v>815</v>
      </c>
      <c r="F12" s="524" t="s">
        <v>325</v>
      </c>
      <c r="G12" s="69" t="s">
        <v>681</v>
      </c>
      <c r="H12" s="536"/>
      <c r="I12" s="413" t="s">
        <v>145</v>
      </c>
      <c r="J12" s="413" t="s">
        <v>222</v>
      </c>
      <c r="K12" s="355"/>
      <c r="L12" s="355"/>
      <c r="M12" s="355"/>
      <c r="N12" s="524"/>
      <c r="O12" s="524"/>
    </row>
    <row r="13" spans="2:15" ht="39.950000000000003" customHeight="1">
      <c r="B13" s="246">
        <v>10</v>
      </c>
      <c r="C13" s="524" t="s">
        <v>362</v>
      </c>
      <c r="D13" s="355" t="s">
        <v>155</v>
      </c>
      <c r="E13" s="527" t="s">
        <v>818</v>
      </c>
      <c r="F13" s="524" t="s">
        <v>318</v>
      </c>
      <c r="G13" s="532" t="s">
        <v>267</v>
      </c>
      <c r="H13" s="536"/>
      <c r="I13" s="413" t="s">
        <v>145</v>
      </c>
      <c r="J13" s="413" t="s">
        <v>222</v>
      </c>
      <c r="K13" s="355"/>
      <c r="L13" s="355"/>
      <c r="M13" s="355"/>
      <c r="N13" s="524"/>
      <c r="O13" s="524"/>
    </row>
    <row r="14" spans="2:15" ht="39.950000000000003" customHeight="1">
      <c r="B14" s="246">
        <v>11</v>
      </c>
      <c r="C14" s="524" t="s">
        <v>383</v>
      </c>
      <c r="D14" s="355" t="s">
        <v>252</v>
      </c>
      <c r="E14" s="527" t="s">
        <v>733</v>
      </c>
      <c r="F14" s="524" t="s">
        <v>420</v>
      </c>
      <c r="G14" s="525" t="s">
        <v>674</v>
      </c>
      <c r="H14" s="535"/>
      <c r="I14" s="413" t="s">
        <v>521</v>
      </c>
      <c r="J14" s="413" t="s">
        <v>521</v>
      </c>
      <c r="K14" s="355"/>
      <c r="L14" s="355"/>
      <c r="M14" s="355"/>
      <c r="N14" s="524"/>
      <c r="O14" s="524"/>
    </row>
    <row r="15" spans="2:15" ht="39.950000000000003" customHeight="1">
      <c r="B15" s="246">
        <v>12</v>
      </c>
      <c r="C15" s="524" t="s">
        <v>387</v>
      </c>
      <c r="D15" s="355" t="s">
        <v>250</v>
      </c>
      <c r="E15" s="527" t="s">
        <v>820</v>
      </c>
      <c r="F15" s="524" t="s">
        <v>424</v>
      </c>
      <c r="G15" s="524" t="s">
        <v>438</v>
      </c>
      <c r="H15" s="535"/>
      <c r="I15" s="413" t="s">
        <v>360</v>
      </c>
      <c r="J15" s="413" t="s">
        <v>360</v>
      </c>
      <c r="K15" s="355"/>
      <c r="L15" s="355"/>
      <c r="M15" s="355"/>
      <c r="N15" s="524"/>
      <c r="O15" s="524"/>
    </row>
    <row r="16" spans="2:15" ht="39.950000000000003" customHeight="1">
      <c r="B16" s="246">
        <v>13</v>
      </c>
      <c r="C16" s="524" t="s">
        <v>1028</v>
      </c>
      <c r="D16" s="355" t="s">
        <v>235</v>
      </c>
      <c r="E16" s="527" t="s">
        <v>881</v>
      </c>
      <c r="F16" s="524" t="s">
        <v>422</v>
      </c>
      <c r="G16" s="524" t="s">
        <v>441</v>
      </c>
      <c r="H16" s="535"/>
      <c r="I16" s="413" t="s">
        <v>163</v>
      </c>
      <c r="J16" s="413" t="s">
        <v>163</v>
      </c>
      <c r="K16" s="355"/>
      <c r="L16" s="355"/>
      <c r="M16" s="355"/>
      <c r="N16" s="524"/>
      <c r="O16" s="524"/>
    </row>
    <row r="17" spans="2:15" ht="39.950000000000003" customHeight="1">
      <c r="B17" s="246">
        <v>14</v>
      </c>
      <c r="C17" s="524" t="s">
        <v>388</v>
      </c>
      <c r="D17" s="355" t="s">
        <v>252</v>
      </c>
      <c r="E17" s="527" t="s">
        <v>821</v>
      </c>
      <c r="F17" s="524" t="s">
        <v>428</v>
      </c>
      <c r="G17" s="524" t="s">
        <v>443</v>
      </c>
      <c r="H17" s="535"/>
      <c r="I17" s="413" t="s">
        <v>525</v>
      </c>
      <c r="J17" s="413" t="s">
        <v>525</v>
      </c>
      <c r="K17" s="355"/>
      <c r="L17" s="355"/>
      <c r="M17" s="355"/>
      <c r="N17" s="524"/>
      <c r="O17" s="524"/>
    </row>
    <row r="18" spans="2:15" ht="64.5" customHeight="1">
      <c r="B18" s="246">
        <v>15</v>
      </c>
      <c r="C18" s="523" t="s">
        <v>213</v>
      </c>
      <c r="D18" s="355" t="s">
        <v>663</v>
      </c>
      <c r="E18" s="527" t="s">
        <v>827</v>
      </c>
      <c r="F18" s="524" t="s">
        <v>429</v>
      </c>
      <c r="G18" s="524" t="s">
        <v>444</v>
      </c>
      <c r="H18" s="535"/>
      <c r="I18" s="413" t="s">
        <v>52</v>
      </c>
      <c r="J18" s="413" t="s">
        <v>52</v>
      </c>
      <c r="K18" s="355"/>
      <c r="L18" s="355"/>
      <c r="M18" s="355"/>
      <c r="N18" s="524"/>
      <c r="O18" s="524"/>
    </row>
    <row r="19" spans="2:15" ht="39.950000000000003" customHeight="1">
      <c r="B19" s="246">
        <v>16</v>
      </c>
      <c r="C19" s="524" t="s">
        <v>396</v>
      </c>
      <c r="D19" s="355" t="s">
        <v>258</v>
      </c>
      <c r="E19" s="527" t="s">
        <v>504</v>
      </c>
      <c r="F19" s="524" t="s">
        <v>433</v>
      </c>
      <c r="G19" s="524" t="s">
        <v>113</v>
      </c>
      <c r="H19" s="535"/>
      <c r="I19" s="413" t="s">
        <v>72</v>
      </c>
      <c r="J19" s="413" t="s">
        <v>72</v>
      </c>
      <c r="K19" s="355"/>
      <c r="L19" s="355"/>
      <c r="M19" s="355"/>
      <c r="N19" s="524"/>
      <c r="O19" s="524"/>
    </row>
    <row r="20" spans="2:15" ht="39.950000000000003" customHeight="1">
      <c r="B20" s="246">
        <v>17</v>
      </c>
      <c r="C20" s="524" t="s">
        <v>403</v>
      </c>
      <c r="D20" s="355" t="s">
        <v>224</v>
      </c>
      <c r="E20" s="527" t="s">
        <v>476</v>
      </c>
      <c r="F20" s="524" t="s">
        <v>837</v>
      </c>
      <c r="G20" s="524" t="s">
        <v>650</v>
      </c>
      <c r="H20" s="535"/>
      <c r="I20" s="413" t="s">
        <v>390</v>
      </c>
      <c r="J20" s="413" t="s">
        <v>390</v>
      </c>
      <c r="K20" s="355"/>
      <c r="L20" s="355"/>
      <c r="M20" s="355"/>
      <c r="N20" s="524"/>
      <c r="O20" s="524"/>
    </row>
    <row r="21" spans="2:15" ht="39.950000000000003" customHeight="1">
      <c r="B21" s="246">
        <v>18</v>
      </c>
      <c r="C21" s="524" t="s">
        <v>285</v>
      </c>
      <c r="D21" s="355" t="s">
        <v>250</v>
      </c>
      <c r="E21" s="527" t="s">
        <v>831</v>
      </c>
      <c r="F21" s="524" t="s">
        <v>57</v>
      </c>
      <c r="G21" s="524" t="s">
        <v>447</v>
      </c>
      <c r="H21" s="535"/>
      <c r="I21" s="413" t="s">
        <v>217</v>
      </c>
      <c r="J21" s="413" t="s">
        <v>217</v>
      </c>
      <c r="K21" s="355"/>
      <c r="L21" s="355"/>
      <c r="M21" s="355"/>
      <c r="N21" s="524"/>
      <c r="O21" s="524"/>
    </row>
    <row r="22" spans="2:15" ht="39.950000000000003" customHeight="1">
      <c r="B22" s="246">
        <v>19</v>
      </c>
      <c r="C22" s="524" t="s">
        <v>406</v>
      </c>
      <c r="D22" s="355" t="s">
        <v>367</v>
      </c>
      <c r="E22" s="527" t="s">
        <v>392</v>
      </c>
      <c r="F22" s="524" t="s">
        <v>436</v>
      </c>
      <c r="G22" s="524" t="s">
        <v>449</v>
      </c>
      <c r="H22" s="535"/>
      <c r="I22" s="413" t="s">
        <v>527</v>
      </c>
      <c r="J22" s="413" t="s">
        <v>527</v>
      </c>
      <c r="K22" s="355"/>
      <c r="L22" s="355"/>
      <c r="M22" s="355"/>
      <c r="N22" s="524"/>
      <c r="O22" s="524"/>
    </row>
    <row r="23" spans="2:15" ht="39.950000000000003" customHeight="1">
      <c r="B23" s="246">
        <v>20</v>
      </c>
      <c r="C23" s="524" t="s">
        <v>102</v>
      </c>
      <c r="D23" s="355" t="s">
        <v>45</v>
      </c>
      <c r="E23" s="527" t="s">
        <v>412</v>
      </c>
      <c r="F23" s="524" t="s">
        <v>676</v>
      </c>
      <c r="G23" s="524" t="s">
        <v>454</v>
      </c>
      <c r="H23" s="535"/>
      <c r="I23" s="413" t="s">
        <v>377</v>
      </c>
      <c r="J23" s="413" t="s">
        <v>377</v>
      </c>
      <c r="K23" s="355"/>
      <c r="L23" s="355"/>
      <c r="M23" s="355"/>
      <c r="N23" s="524"/>
      <c r="O23" s="524"/>
    </row>
    <row r="24" spans="2:15" ht="39.950000000000003" customHeight="1">
      <c r="B24" s="246">
        <v>21</v>
      </c>
      <c r="C24" s="524" t="s">
        <v>535</v>
      </c>
      <c r="D24" s="355" t="s">
        <v>657</v>
      </c>
      <c r="E24" s="527" t="s">
        <v>536</v>
      </c>
      <c r="F24" s="524" t="s">
        <v>542</v>
      </c>
      <c r="G24" s="524" t="s">
        <v>595</v>
      </c>
      <c r="H24" s="535"/>
      <c r="I24" s="413" t="s">
        <v>204</v>
      </c>
      <c r="J24" s="413" t="s">
        <v>204</v>
      </c>
      <c r="K24" s="355"/>
      <c r="L24" s="355"/>
      <c r="M24" s="355"/>
      <c r="N24" s="524"/>
      <c r="O24" s="524"/>
    </row>
    <row r="25" spans="2:15" ht="39.950000000000003" customHeight="1">
      <c r="B25" s="246">
        <v>22</v>
      </c>
      <c r="C25" s="524" t="s">
        <v>1</v>
      </c>
      <c r="D25" s="355" t="s">
        <v>252</v>
      </c>
      <c r="E25" s="527" t="s">
        <v>514</v>
      </c>
      <c r="F25" s="524" t="s">
        <v>538</v>
      </c>
      <c r="G25" s="524" t="s">
        <v>540</v>
      </c>
      <c r="H25" s="535"/>
      <c r="I25" s="413" t="s">
        <v>589</v>
      </c>
      <c r="J25" s="413" t="s">
        <v>589</v>
      </c>
      <c r="K25" s="355"/>
      <c r="L25" s="355"/>
      <c r="M25" s="355"/>
      <c r="N25" s="524"/>
      <c r="O25" s="524"/>
    </row>
    <row r="26" spans="2:15" ht="39.950000000000003" customHeight="1">
      <c r="B26" s="246">
        <v>23</v>
      </c>
      <c r="C26" s="524" t="s">
        <v>545</v>
      </c>
      <c r="D26" s="355" t="s">
        <v>660</v>
      </c>
      <c r="E26" s="527" t="s">
        <v>259</v>
      </c>
      <c r="F26" s="524" t="s">
        <v>255</v>
      </c>
      <c r="G26" s="524" t="s">
        <v>547</v>
      </c>
      <c r="H26" s="535"/>
      <c r="I26" s="413" t="s">
        <v>399</v>
      </c>
      <c r="J26" s="413" t="s">
        <v>322</v>
      </c>
      <c r="K26" s="355"/>
      <c r="L26" s="355"/>
      <c r="M26" s="355"/>
      <c r="N26" s="524"/>
      <c r="O26" s="524"/>
    </row>
    <row r="27" spans="2:15" ht="39.950000000000003" customHeight="1">
      <c r="B27" s="522">
        <v>24</v>
      </c>
      <c r="C27" s="525" t="s">
        <v>382</v>
      </c>
      <c r="D27" s="40" t="s">
        <v>258</v>
      </c>
      <c r="E27" s="528" t="s">
        <v>828</v>
      </c>
      <c r="F27" s="525" t="s">
        <v>445</v>
      </c>
      <c r="G27" s="525" t="s">
        <v>550</v>
      </c>
      <c r="H27" s="525"/>
      <c r="I27" s="441" t="s">
        <v>365</v>
      </c>
      <c r="J27" s="441" t="s">
        <v>748</v>
      </c>
      <c r="K27" s="40" t="s">
        <v>553</v>
      </c>
      <c r="L27" s="40"/>
      <c r="M27" s="40">
        <v>3</v>
      </c>
      <c r="N27" s="525"/>
      <c r="O27" s="524"/>
    </row>
    <row r="28" spans="2:15" ht="39.950000000000003" customHeight="1">
      <c r="B28" s="246">
        <v>25</v>
      </c>
      <c r="C28" s="524" t="s">
        <v>712</v>
      </c>
      <c r="D28" s="355" t="s">
        <v>235</v>
      </c>
      <c r="E28" s="527" t="s">
        <v>295</v>
      </c>
      <c r="F28" s="524" t="s">
        <v>242</v>
      </c>
      <c r="G28" s="525" t="s">
        <v>432</v>
      </c>
      <c r="H28" s="525"/>
      <c r="I28" s="413" t="s">
        <v>93</v>
      </c>
      <c r="J28" s="413" t="s">
        <v>93</v>
      </c>
      <c r="K28" s="355"/>
      <c r="L28" s="355"/>
      <c r="M28" s="355"/>
      <c r="N28" s="524"/>
      <c r="O28" s="524"/>
    </row>
    <row r="29" spans="2:15" ht="39.950000000000003" customHeight="1">
      <c r="B29" s="246">
        <v>26</v>
      </c>
      <c r="C29" s="524" t="s">
        <v>737</v>
      </c>
      <c r="D29" s="355" t="s">
        <v>252</v>
      </c>
      <c r="E29" s="527" t="s">
        <v>515</v>
      </c>
      <c r="F29" s="524" t="s">
        <v>740</v>
      </c>
      <c r="G29" s="524" t="s">
        <v>743</v>
      </c>
      <c r="H29" s="524"/>
      <c r="I29" s="413" t="s">
        <v>746</v>
      </c>
      <c r="J29" s="413" t="s">
        <v>573</v>
      </c>
      <c r="K29" s="355"/>
      <c r="L29" s="355"/>
      <c r="M29" s="355"/>
      <c r="N29" s="524"/>
      <c r="O29" s="524"/>
    </row>
    <row r="30" spans="2:15" ht="39.950000000000003" customHeight="1">
      <c r="B30" s="40">
        <v>27</v>
      </c>
      <c r="C30" s="525" t="s">
        <v>775</v>
      </c>
      <c r="D30" s="40" t="s">
        <v>774</v>
      </c>
      <c r="E30" s="528" t="s">
        <v>645</v>
      </c>
      <c r="F30" s="525" t="s">
        <v>621</v>
      </c>
      <c r="G30" s="525" t="s">
        <v>777</v>
      </c>
      <c r="H30" s="525"/>
      <c r="I30" s="441" t="s">
        <v>778</v>
      </c>
      <c r="J30" s="441" t="s">
        <v>451</v>
      </c>
      <c r="K30" s="40"/>
      <c r="L30" s="40"/>
      <c r="M30" s="40"/>
      <c r="N30" s="525"/>
      <c r="O30" s="525"/>
    </row>
    <row r="31" spans="2:15" ht="39.950000000000003" customHeight="1">
      <c r="B31" s="246">
        <v>28</v>
      </c>
      <c r="C31" s="525" t="s">
        <v>616</v>
      </c>
      <c r="D31" s="40" t="s">
        <v>790</v>
      </c>
      <c r="E31" s="528" t="s">
        <v>793</v>
      </c>
      <c r="F31" s="525" t="s">
        <v>408</v>
      </c>
      <c r="G31" s="525" t="s">
        <v>302</v>
      </c>
      <c r="H31" s="525"/>
      <c r="I31" s="40" t="s">
        <v>799</v>
      </c>
      <c r="J31" s="40" t="s">
        <v>800</v>
      </c>
      <c r="K31" s="40"/>
      <c r="L31" s="40"/>
      <c r="M31" s="40"/>
      <c r="N31" s="525"/>
      <c r="O31" s="525"/>
    </row>
    <row r="32" spans="2:15" ht="39.950000000000003" customHeight="1">
      <c r="B32" s="246">
        <v>29</v>
      </c>
      <c r="C32" s="525" t="s">
        <v>854</v>
      </c>
      <c r="D32" s="40" t="s">
        <v>244</v>
      </c>
      <c r="E32" s="528" t="s">
        <v>491</v>
      </c>
      <c r="F32" s="525" t="s">
        <v>345</v>
      </c>
      <c r="G32" s="525" t="s">
        <v>1031</v>
      </c>
      <c r="H32" s="525"/>
      <c r="I32" s="40" t="s">
        <v>204</v>
      </c>
      <c r="J32" s="40" t="s">
        <v>855</v>
      </c>
      <c r="K32" s="40"/>
      <c r="L32" s="40"/>
      <c r="M32" s="40"/>
      <c r="N32" s="525"/>
      <c r="O32" s="525"/>
    </row>
    <row r="33" spans="2:15" ht="39.950000000000003" customHeight="1">
      <c r="B33" s="40">
        <v>30</v>
      </c>
      <c r="C33" s="525" t="s">
        <v>664</v>
      </c>
      <c r="D33" s="40" t="s">
        <v>774</v>
      </c>
      <c r="E33" s="528" t="s">
        <v>501</v>
      </c>
      <c r="F33" s="525" t="s">
        <v>242</v>
      </c>
      <c r="G33" s="525" t="s">
        <v>856</v>
      </c>
      <c r="H33" s="525"/>
      <c r="I33" s="413" t="s">
        <v>322</v>
      </c>
      <c r="J33" s="413" t="s">
        <v>322</v>
      </c>
      <c r="K33" s="40"/>
      <c r="L33" s="40"/>
      <c r="M33" s="40"/>
      <c r="N33" s="525"/>
      <c r="O33" s="525"/>
    </row>
    <row r="34" spans="2:15" ht="39.950000000000003" customHeight="1">
      <c r="B34" s="246">
        <v>31</v>
      </c>
      <c r="C34" s="525" t="s">
        <v>865</v>
      </c>
      <c r="D34" s="40" t="s">
        <v>155</v>
      </c>
      <c r="E34" s="528" t="s">
        <v>210</v>
      </c>
      <c r="F34" s="69" t="s">
        <v>867</v>
      </c>
      <c r="G34" s="525" t="s">
        <v>581</v>
      </c>
      <c r="H34" s="525"/>
      <c r="I34" s="40" t="s">
        <v>7</v>
      </c>
      <c r="J34" s="40" t="s">
        <v>7</v>
      </c>
      <c r="K34" s="40">
        <v>1940</v>
      </c>
      <c r="L34" s="40">
        <v>2014.12</v>
      </c>
      <c r="M34" s="40">
        <v>8</v>
      </c>
      <c r="N34" s="525"/>
      <c r="O34" s="525"/>
    </row>
    <row r="35" spans="2:15" ht="39.950000000000003" customHeight="1">
      <c r="B35" s="246">
        <v>32</v>
      </c>
      <c r="C35" s="525" t="s">
        <v>327</v>
      </c>
      <c r="D35" s="40" t="s">
        <v>155</v>
      </c>
      <c r="E35" s="528" t="s">
        <v>874</v>
      </c>
      <c r="F35" s="525" t="s">
        <v>522</v>
      </c>
      <c r="G35" s="525" t="s">
        <v>142</v>
      </c>
      <c r="H35" s="525"/>
      <c r="I35" s="40" t="s">
        <v>217</v>
      </c>
      <c r="J35" s="40" t="s">
        <v>859</v>
      </c>
      <c r="K35" s="40"/>
      <c r="L35" s="40"/>
      <c r="M35" s="40"/>
      <c r="N35" s="525"/>
      <c r="O35" s="525"/>
    </row>
    <row r="36" spans="2:15" ht="39.950000000000003" customHeight="1">
      <c r="B36" s="40">
        <v>33</v>
      </c>
      <c r="C36" s="525" t="s">
        <v>887</v>
      </c>
      <c r="D36" s="40" t="s">
        <v>890</v>
      </c>
      <c r="E36" s="528" t="s">
        <v>892</v>
      </c>
      <c r="F36" s="69" t="s">
        <v>807</v>
      </c>
      <c r="G36" s="525" t="s">
        <v>888</v>
      </c>
      <c r="H36" s="525" t="s">
        <v>852</v>
      </c>
      <c r="I36" s="40" t="s">
        <v>896</v>
      </c>
      <c r="J36" s="40" t="s">
        <v>899</v>
      </c>
      <c r="K36" s="40" t="s">
        <v>901</v>
      </c>
      <c r="L36" s="40" t="s">
        <v>849</v>
      </c>
      <c r="M36" s="40">
        <v>11</v>
      </c>
      <c r="N36" s="525"/>
      <c r="O36" s="525"/>
    </row>
    <row r="37" spans="2:15" ht="39.950000000000003" customHeight="1">
      <c r="B37" s="246">
        <v>34</v>
      </c>
      <c r="C37" s="525" t="s">
        <v>913</v>
      </c>
      <c r="D37" s="40" t="s">
        <v>235</v>
      </c>
      <c r="E37" s="528" t="s">
        <v>826</v>
      </c>
      <c r="F37" s="525" t="s">
        <v>921</v>
      </c>
      <c r="G37" s="525" t="s">
        <v>425</v>
      </c>
      <c r="H37" s="114" t="s">
        <v>670</v>
      </c>
      <c r="I37" s="40" t="s">
        <v>918</v>
      </c>
      <c r="J37" s="40" t="s">
        <v>824</v>
      </c>
      <c r="K37" s="40" t="s">
        <v>528</v>
      </c>
      <c r="L37" s="40"/>
      <c r="M37" s="40">
        <v>5</v>
      </c>
      <c r="N37" s="525"/>
      <c r="O37" s="525"/>
    </row>
    <row r="38" spans="2:15" ht="39.950000000000003" customHeight="1">
      <c r="B38" s="246">
        <v>35</v>
      </c>
      <c r="C38" s="525" t="s">
        <v>904</v>
      </c>
      <c r="D38" s="40" t="s">
        <v>252</v>
      </c>
      <c r="E38" s="528" t="s">
        <v>845</v>
      </c>
      <c r="F38" s="525" t="s">
        <v>922</v>
      </c>
      <c r="G38" s="525" t="s">
        <v>519</v>
      </c>
      <c r="H38" s="525"/>
      <c r="I38" s="40" t="s">
        <v>927</v>
      </c>
      <c r="J38" s="40" t="s">
        <v>49</v>
      </c>
      <c r="K38" s="40"/>
      <c r="L38" s="40"/>
      <c r="M38" s="40"/>
      <c r="N38" s="525"/>
      <c r="O38" s="525"/>
    </row>
    <row r="39" spans="2:15" ht="39.950000000000003" customHeight="1">
      <c r="B39" s="40">
        <v>36</v>
      </c>
      <c r="C39" s="525" t="s">
        <v>950</v>
      </c>
      <c r="D39" s="40" t="s">
        <v>419</v>
      </c>
      <c r="E39" s="528" t="s">
        <v>872</v>
      </c>
      <c r="F39" s="525" t="s">
        <v>953</v>
      </c>
      <c r="G39" s="525" t="s">
        <v>924</v>
      </c>
      <c r="H39" s="525"/>
      <c r="I39" s="40" t="s">
        <v>525</v>
      </c>
      <c r="J39" s="40" t="s">
        <v>576</v>
      </c>
      <c r="K39" s="40"/>
      <c r="L39" s="40"/>
      <c r="M39" s="40"/>
      <c r="N39" s="525"/>
      <c r="O39" s="525"/>
    </row>
    <row r="40" spans="2:15" ht="39.950000000000003" customHeight="1">
      <c r="B40" s="246">
        <v>37</v>
      </c>
      <c r="C40" s="525" t="s">
        <v>969</v>
      </c>
      <c r="D40" s="40" t="s">
        <v>337</v>
      </c>
      <c r="E40" s="528" t="s">
        <v>442</v>
      </c>
      <c r="F40" s="525" t="s">
        <v>972</v>
      </c>
      <c r="G40" s="525" t="s">
        <v>414</v>
      </c>
      <c r="H40" s="525"/>
      <c r="I40" s="441" t="s">
        <v>39</v>
      </c>
      <c r="J40" s="441" t="s">
        <v>758</v>
      </c>
      <c r="K40" s="40"/>
      <c r="L40" s="40"/>
      <c r="M40" s="40"/>
      <c r="N40" s="525"/>
      <c r="O40" s="525"/>
    </row>
    <row r="41" spans="2:15" ht="39.950000000000003" customHeight="1">
      <c r="B41" s="246">
        <v>38</v>
      </c>
      <c r="C41" s="525" t="s">
        <v>231</v>
      </c>
      <c r="D41" s="40" t="s">
        <v>419</v>
      </c>
      <c r="E41" s="528" t="s">
        <v>487</v>
      </c>
      <c r="F41" s="525" t="s">
        <v>974</v>
      </c>
      <c r="G41" s="525" t="s">
        <v>976</v>
      </c>
      <c r="H41" s="525"/>
      <c r="I41" s="40" t="s">
        <v>525</v>
      </c>
      <c r="J41" s="40" t="s">
        <v>576</v>
      </c>
      <c r="K41" s="40"/>
      <c r="L41" s="40"/>
      <c r="M41" s="40"/>
      <c r="N41" s="525"/>
      <c r="O41" s="525"/>
    </row>
    <row r="42" spans="2:15" ht="39.950000000000003" customHeight="1">
      <c r="B42" s="40">
        <v>39</v>
      </c>
      <c r="C42" s="525" t="s">
        <v>1071</v>
      </c>
      <c r="D42" s="40" t="s">
        <v>252</v>
      </c>
      <c r="E42" s="528" t="s">
        <v>1074</v>
      </c>
      <c r="F42" s="525" t="s">
        <v>740</v>
      </c>
      <c r="G42" s="525" t="s">
        <v>772</v>
      </c>
      <c r="H42" s="525"/>
      <c r="I42" s="40" t="s">
        <v>900</v>
      </c>
      <c r="J42" s="167" t="s">
        <v>658</v>
      </c>
      <c r="K42" s="40"/>
      <c r="L42" s="40"/>
      <c r="M42" s="40"/>
      <c r="N42" s="525"/>
      <c r="O42" s="525"/>
    </row>
    <row r="43" spans="2:15" ht="39.950000000000003" customHeight="1">
      <c r="B43" s="246">
        <v>40</v>
      </c>
      <c r="C43" s="525" t="s">
        <v>986</v>
      </c>
      <c r="D43" s="526" t="s">
        <v>690</v>
      </c>
      <c r="E43" s="528" t="s">
        <v>1086</v>
      </c>
      <c r="F43" s="525" t="s">
        <v>557</v>
      </c>
      <c r="G43" s="525" t="s">
        <v>1006</v>
      </c>
      <c r="H43" s="525"/>
      <c r="I43" s="40" t="s">
        <v>324</v>
      </c>
      <c r="J43" s="40" t="s">
        <v>1084</v>
      </c>
      <c r="K43" s="40"/>
      <c r="L43" s="40"/>
      <c r="M43" s="40"/>
      <c r="N43" s="525"/>
      <c r="O43" s="525"/>
    </row>
    <row r="44" spans="2:15" ht="39.950000000000003" customHeight="1">
      <c r="B44" s="246">
        <v>41</v>
      </c>
      <c r="C44" s="69" t="s">
        <v>707</v>
      </c>
      <c r="D44" s="40" t="s">
        <v>258</v>
      </c>
      <c r="E44" s="528" t="s">
        <v>144</v>
      </c>
      <c r="F44" s="525" t="s">
        <v>776</v>
      </c>
      <c r="G44" s="525" t="s">
        <v>1125</v>
      </c>
      <c r="H44" s="525"/>
      <c r="I44" s="40" t="s">
        <v>900</v>
      </c>
      <c r="J44" s="40" t="s">
        <v>1128</v>
      </c>
      <c r="K44" s="40">
        <v>1959.2</v>
      </c>
      <c r="L44" s="40">
        <v>1973.2</v>
      </c>
      <c r="M44" s="40">
        <v>9</v>
      </c>
      <c r="N44" s="525"/>
      <c r="O44" s="525"/>
    </row>
    <row r="45" spans="2:15" ht="39.950000000000003" customHeight="1">
      <c r="B45" s="40">
        <v>42</v>
      </c>
      <c r="C45" s="525" t="s">
        <v>1073</v>
      </c>
      <c r="D45" s="40" t="s">
        <v>1134</v>
      </c>
      <c r="E45" s="528" t="s">
        <v>1136</v>
      </c>
      <c r="F45" s="525" t="s">
        <v>1145</v>
      </c>
      <c r="G45" s="525" t="s">
        <v>1137</v>
      </c>
      <c r="H45" s="525"/>
      <c r="I45" s="40" t="s">
        <v>795</v>
      </c>
      <c r="J45" s="40"/>
      <c r="K45" s="40"/>
      <c r="L45" s="40"/>
      <c r="M45" s="40"/>
      <c r="N45" s="525"/>
      <c r="O45" s="525"/>
    </row>
    <row r="46" spans="2:15" ht="39.950000000000003" customHeight="1">
      <c r="B46" s="246">
        <v>43</v>
      </c>
      <c r="C46" s="69" t="s">
        <v>1601</v>
      </c>
      <c r="D46" s="40" t="s">
        <v>660</v>
      </c>
      <c r="E46" s="528" t="s">
        <v>1603</v>
      </c>
      <c r="F46" s="525" t="s">
        <v>983</v>
      </c>
      <c r="G46" s="525" t="s">
        <v>1061</v>
      </c>
      <c r="H46" s="525"/>
      <c r="I46" s="40" t="s">
        <v>7</v>
      </c>
      <c r="J46" s="40" t="s">
        <v>1606</v>
      </c>
      <c r="K46" s="40"/>
      <c r="L46" s="40">
        <v>2016.1</v>
      </c>
      <c r="M46" s="40">
        <v>12</v>
      </c>
      <c r="N46" s="525"/>
      <c r="O46" s="525"/>
    </row>
    <row r="47" spans="2:15" ht="39.950000000000003" customHeight="1">
      <c r="B47" s="246">
        <v>44</v>
      </c>
      <c r="C47" s="69" t="s">
        <v>1152</v>
      </c>
      <c r="D47" s="40" t="s">
        <v>690</v>
      </c>
      <c r="E47" s="528" t="s">
        <v>1153</v>
      </c>
      <c r="F47" s="525" t="s">
        <v>1154</v>
      </c>
      <c r="G47" s="525" t="s">
        <v>543</v>
      </c>
      <c r="H47" s="525"/>
      <c r="I47" s="40" t="s">
        <v>1156</v>
      </c>
      <c r="J47" s="40" t="s">
        <v>1158</v>
      </c>
      <c r="K47" s="40"/>
      <c r="L47" s="40"/>
      <c r="M47" s="40"/>
      <c r="N47" s="525"/>
      <c r="O47" s="525"/>
    </row>
    <row r="48" spans="2:15" ht="39.950000000000003" customHeight="1">
      <c r="B48" s="40">
        <v>45</v>
      </c>
      <c r="C48" s="525" t="s">
        <v>1597</v>
      </c>
      <c r="D48" s="40" t="s">
        <v>419</v>
      </c>
      <c r="E48" s="528" t="s">
        <v>1112</v>
      </c>
      <c r="F48" s="525" t="s">
        <v>558</v>
      </c>
      <c r="G48" s="525" t="s">
        <v>1181</v>
      </c>
      <c r="H48" s="525"/>
      <c r="I48" s="40" t="s">
        <v>1599</v>
      </c>
      <c r="J48" s="40" t="s">
        <v>350</v>
      </c>
      <c r="K48" s="40"/>
      <c r="L48" s="40"/>
      <c r="M48" s="40"/>
      <c r="N48" s="525"/>
      <c r="O48" s="525"/>
    </row>
    <row r="49" spans="2:15" ht="39.950000000000003" customHeight="1">
      <c r="B49" s="246">
        <v>46</v>
      </c>
      <c r="C49" s="525" t="s">
        <v>1600</v>
      </c>
      <c r="D49" s="40" t="s">
        <v>252</v>
      </c>
      <c r="E49" s="528" t="s">
        <v>1242</v>
      </c>
      <c r="F49" s="525" t="s">
        <v>1243</v>
      </c>
      <c r="G49" s="525" t="s">
        <v>108</v>
      </c>
      <c r="H49" s="525"/>
      <c r="I49" s="40" t="s">
        <v>900</v>
      </c>
      <c r="J49" s="167" t="s">
        <v>1103</v>
      </c>
      <c r="K49" s="40"/>
      <c r="L49" s="40"/>
      <c r="M49" s="40"/>
      <c r="N49" s="525"/>
      <c r="O49" s="525"/>
    </row>
    <row r="50" spans="2:15" ht="39.950000000000003" customHeight="1">
      <c r="B50" s="246">
        <v>47</v>
      </c>
      <c r="C50" s="525" t="s">
        <v>770</v>
      </c>
      <c r="D50" s="40" t="s">
        <v>252</v>
      </c>
      <c r="E50" s="528" t="s">
        <v>1593</v>
      </c>
      <c r="F50" s="525"/>
      <c r="G50" s="525" t="s">
        <v>1594</v>
      </c>
      <c r="H50" s="525"/>
      <c r="I50" s="40" t="s">
        <v>217</v>
      </c>
      <c r="J50" s="40" t="s">
        <v>261</v>
      </c>
      <c r="K50" s="40"/>
      <c r="L50" s="40"/>
      <c r="M50" s="40"/>
      <c r="N50" s="525"/>
      <c r="O50" s="525"/>
    </row>
    <row r="51" spans="2:15" ht="39.950000000000003" customHeight="1">
      <c r="B51" s="40">
        <v>48</v>
      </c>
      <c r="C51" s="525" t="s">
        <v>1733</v>
      </c>
      <c r="D51" s="40" t="s">
        <v>419</v>
      </c>
      <c r="E51" s="528" t="s">
        <v>1734</v>
      </c>
      <c r="F51" s="525" t="s">
        <v>742</v>
      </c>
      <c r="G51" s="525" t="s">
        <v>438</v>
      </c>
      <c r="H51" s="525"/>
      <c r="I51" s="40" t="s">
        <v>217</v>
      </c>
      <c r="J51" s="359" t="s">
        <v>923</v>
      </c>
      <c r="K51" s="40"/>
      <c r="L51" s="40"/>
      <c r="M51" s="40"/>
      <c r="N51" s="525"/>
      <c r="O51" s="525"/>
    </row>
    <row r="52" spans="2:15" ht="39" customHeight="1">
      <c r="B52" s="40">
        <v>49</v>
      </c>
      <c r="C52" s="525" t="s">
        <v>1723</v>
      </c>
      <c r="D52" s="40" t="s">
        <v>235</v>
      </c>
      <c r="E52" s="528" t="s">
        <v>348</v>
      </c>
      <c r="F52" s="525" t="s">
        <v>1724</v>
      </c>
      <c r="G52" s="525" t="s">
        <v>997</v>
      </c>
      <c r="H52" s="525"/>
      <c r="I52" s="40" t="s">
        <v>52</v>
      </c>
      <c r="J52" s="40" t="s">
        <v>1725</v>
      </c>
      <c r="K52" s="40"/>
      <c r="L52" s="40"/>
      <c r="M52" s="40"/>
      <c r="N52" s="525"/>
      <c r="O52" s="525"/>
    </row>
    <row r="53" spans="2:15" ht="39" customHeight="1">
      <c r="B53" s="40">
        <v>50</v>
      </c>
      <c r="C53" s="525" t="s">
        <v>1726</v>
      </c>
      <c r="D53" s="40" t="s">
        <v>235</v>
      </c>
      <c r="E53" s="528" t="s">
        <v>1729</v>
      </c>
      <c r="F53" s="525" t="s">
        <v>1148</v>
      </c>
      <c r="G53" s="525" t="s">
        <v>1436</v>
      </c>
      <c r="H53" s="525"/>
      <c r="I53" s="40" t="s">
        <v>217</v>
      </c>
      <c r="J53" s="40"/>
      <c r="K53" s="40"/>
      <c r="L53" s="40"/>
      <c r="M53" s="40"/>
      <c r="N53" s="525"/>
      <c r="O53" s="525"/>
    </row>
    <row r="54" spans="2:15" ht="39" hidden="1" customHeight="1">
      <c r="B54" s="40">
        <v>31</v>
      </c>
      <c r="C54" s="525" t="s">
        <v>865</v>
      </c>
      <c r="D54" s="40" t="s">
        <v>155</v>
      </c>
      <c r="E54" s="528" t="s">
        <v>210</v>
      </c>
      <c r="F54" s="69" t="s">
        <v>867</v>
      </c>
      <c r="G54" s="525" t="s">
        <v>581</v>
      </c>
      <c r="H54" s="525"/>
      <c r="I54" s="40" t="s">
        <v>7</v>
      </c>
      <c r="J54" s="40" t="s">
        <v>1630</v>
      </c>
      <c r="K54" s="40">
        <v>1940</v>
      </c>
      <c r="L54" s="40">
        <v>2015</v>
      </c>
      <c r="M54" s="40">
        <v>8</v>
      </c>
      <c r="N54" s="525"/>
      <c r="O54" s="525"/>
    </row>
    <row r="55" spans="2:15" ht="39" customHeight="1">
      <c r="B55" s="40">
        <v>51</v>
      </c>
      <c r="C55" s="525" t="s">
        <v>1655</v>
      </c>
      <c r="D55" s="40" t="s">
        <v>690</v>
      </c>
      <c r="E55" s="528" t="s">
        <v>1816</v>
      </c>
      <c r="F55" s="69" t="s">
        <v>1801</v>
      </c>
      <c r="G55" s="525" t="s">
        <v>1802</v>
      </c>
      <c r="H55" s="525"/>
      <c r="I55" s="40" t="s">
        <v>1817</v>
      </c>
      <c r="J55" s="40" t="s">
        <v>1449</v>
      </c>
      <c r="K55" s="40"/>
      <c r="L55" s="40"/>
      <c r="M55" s="40"/>
      <c r="N55" s="525"/>
      <c r="O55" s="525"/>
    </row>
    <row r="56" spans="2:15" ht="39" customHeight="1">
      <c r="B56" s="40">
        <v>52</v>
      </c>
      <c r="C56" s="525" t="s">
        <v>146</v>
      </c>
      <c r="D56" s="40" t="s">
        <v>763</v>
      </c>
      <c r="E56" s="529" t="s">
        <v>1823</v>
      </c>
      <c r="F56" s="69" t="s">
        <v>1316</v>
      </c>
      <c r="G56" s="525" t="s">
        <v>1666</v>
      </c>
      <c r="H56" s="525"/>
      <c r="I56" s="40" t="s">
        <v>1817</v>
      </c>
      <c r="J56" s="40" t="s">
        <v>1449</v>
      </c>
      <c r="K56" s="40">
        <v>2008.1</v>
      </c>
      <c r="L56" s="40">
        <v>2008.1</v>
      </c>
      <c r="M56" s="539" t="s">
        <v>1825</v>
      </c>
      <c r="N56" s="525"/>
      <c r="O56" s="525"/>
    </row>
    <row r="57" spans="2:15" ht="39" customHeight="1">
      <c r="B57" s="40">
        <v>53</v>
      </c>
      <c r="C57" s="78" t="s">
        <v>1836</v>
      </c>
      <c r="D57" s="40" t="s">
        <v>258</v>
      </c>
      <c r="E57" s="78" t="s">
        <v>184</v>
      </c>
      <c r="F57" s="78" t="s">
        <v>1831</v>
      </c>
      <c r="G57" s="104" t="s">
        <v>1050</v>
      </c>
      <c r="H57" s="299"/>
      <c r="I57" s="126" t="s">
        <v>1848</v>
      </c>
      <c r="J57" s="126" t="s">
        <v>304</v>
      </c>
      <c r="K57" s="538"/>
      <c r="L57" s="167"/>
      <c r="M57" s="40"/>
      <c r="N57" s="281"/>
      <c r="O57" s="126">
        <v>45363</v>
      </c>
    </row>
    <row r="58" spans="2:15" ht="39" customHeight="1">
      <c r="B58" s="40">
        <v>54</v>
      </c>
      <c r="C58" s="270" t="s">
        <v>1271</v>
      </c>
      <c r="D58" s="31" t="s">
        <v>235</v>
      </c>
      <c r="E58" s="530" t="s">
        <v>796</v>
      </c>
      <c r="F58" s="530" t="s">
        <v>1838</v>
      </c>
      <c r="G58" s="533" t="s">
        <v>1839</v>
      </c>
      <c r="H58" s="31"/>
      <c r="I58" s="126" t="s">
        <v>217</v>
      </c>
      <c r="J58" s="126" t="s">
        <v>1845</v>
      </c>
      <c r="K58" s="43"/>
      <c r="L58" s="167"/>
      <c r="M58" s="31"/>
      <c r="N58" s="281"/>
      <c r="O58" s="126">
        <v>45390</v>
      </c>
    </row>
    <row r="59" spans="2:15" ht="39" customHeight="1">
      <c r="B59" s="40">
        <v>55</v>
      </c>
      <c r="C59" s="270" t="s">
        <v>1855</v>
      </c>
      <c r="D59" s="31" t="s">
        <v>1856</v>
      </c>
      <c r="E59" s="530" t="s">
        <v>582</v>
      </c>
      <c r="F59" s="531" t="s">
        <v>1866</v>
      </c>
      <c r="G59" s="533" t="s">
        <v>1763</v>
      </c>
      <c r="H59" s="537" t="s">
        <v>1858</v>
      </c>
      <c r="I59" s="126" t="s">
        <v>900</v>
      </c>
      <c r="J59" s="126" t="s">
        <v>323</v>
      </c>
      <c r="K59" s="43">
        <v>1989.11</v>
      </c>
      <c r="L59" s="167">
        <v>1989.11</v>
      </c>
      <c r="M59" s="31" t="s">
        <v>1437</v>
      </c>
      <c r="N59" s="281"/>
      <c r="O59" s="126">
        <v>45482</v>
      </c>
    </row>
    <row r="60" spans="2:15" ht="39" customHeight="1">
      <c r="B60" s="40">
        <v>56</v>
      </c>
      <c r="C60" s="270" t="s">
        <v>1919</v>
      </c>
      <c r="D60" s="31" t="s">
        <v>1920</v>
      </c>
      <c r="E60" s="530" t="s">
        <v>1070</v>
      </c>
      <c r="F60" s="531" t="s">
        <v>1229</v>
      </c>
      <c r="G60" s="533" t="s">
        <v>1804</v>
      </c>
      <c r="H60" s="537"/>
      <c r="I60" s="126" t="s">
        <v>527</v>
      </c>
      <c r="J60" s="126" t="s">
        <v>1067</v>
      </c>
      <c r="K60" s="43"/>
      <c r="L60" s="167"/>
      <c r="M60" s="31"/>
      <c r="N60" s="281"/>
      <c r="O60" s="126">
        <v>45587</v>
      </c>
    </row>
    <row r="61" spans="2:15" ht="39" customHeight="1">
      <c r="B61" s="40">
        <v>57</v>
      </c>
      <c r="C61" s="270" t="s">
        <v>1122</v>
      </c>
      <c r="D61" s="31" t="s">
        <v>252</v>
      </c>
      <c r="E61" s="530" t="s">
        <v>197</v>
      </c>
      <c r="F61" s="531" t="s">
        <v>1888</v>
      </c>
      <c r="G61" s="533" t="s">
        <v>1889</v>
      </c>
      <c r="H61" s="537"/>
      <c r="I61" s="126" t="s">
        <v>527</v>
      </c>
      <c r="J61" s="126" t="s">
        <v>60</v>
      </c>
      <c r="K61" s="43"/>
      <c r="L61" s="167"/>
      <c r="M61" s="31"/>
      <c r="N61" s="281"/>
      <c r="O61" s="126">
        <v>45587</v>
      </c>
    </row>
    <row r="62" spans="2:15" ht="39" customHeight="1">
      <c r="B62" s="40">
        <v>58</v>
      </c>
      <c r="C62" s="270" t="s">
        <v>516</v>
      </c>
      <c r="D62" s="31" t="s">
        <v>419</v>
      </c>
      <c r="E62" s="530" t="s">
        <v>1892</v>
      </c>
      <c r="F62" s="531" t="s">
        <v>974</v>
      </c>
      <c r="G62" s="533" t="s">
        <v>1293</v>
      </c>
      <c r="H62" s="537"/>
      <c r="I62" s="126" t="s">
        <v>576</v>
      </c>
      <c r="J62" s="126" t="s">
        <v>1921</v>
      </c>
      <c r="K62" s="43"/>
      <c r="L62" s="167"/>
      <c r="M62" s="31"/>
      <c r="N62" s="281"/>
      <c r="O62" s="126">
        <v>45587</v>
      </c>
    </row>
    <row r="63" spans="2:15" ht="39" customHeight="1">
      <c r="B63" s="40">
        <v>59</v>
      </c>
      <c r="C63" s="270" t="s">
        <v>894</v>
      </c>
      <c r="D63" s="31" t="s">
        <v>530</v>
      </c>
      <c r="E63" s="530" t="s">
        <v>1642</v>
      </c>
      <c r="F63" s="531" t="s">
        <v>1949</v>
      </c>
      <c r="G63" s="533" t="s">
        <v>1840</v>
      </c>
      <c r="H63" s="537" t="s">
        <v>1950</v>
      </c>
      <c r="I63" s="126" t="s">
        <v>1966</v>
      </c>
      <c r="J63" s="126"/>
      <c r="K63" s="43">
        <v>2006.8</v>
      </c>
      <c r="L63" s="167">
        <v>2006.8</v>
      </c>
      <c r="M63" s="31" t="s">
        <v>397</v>
      </c>
      <c r="N63" s="281"/>
      <c r="O63" s="126" t="s">
        <v>236</v>
      </c>
    </row>
    <row r="64" spans="2:15" ht="39" customHeight="1">
      <c r="B64" s="40">
        <v>60</v>
      </c>
      <c r="C64" s="270" t="s">
        <v>472</v>
      </c>
      <c r="D64" s="31" t="s">
        <v>1978</v>
      </c>
      <c r="E64" s="530" t="s">
        <v>1927</v>
      </c>
      <c r="F64" s="531" t="s">
        <v>1979</v>
      </c>
      <c r="G64" s="533" t="s">
        <v>1163</v>
      </c>
      <c r="H64" s="537" t="s">
        <v>1695</v>
      </c>
      <c r="I64" s="126" t="s">
        <v>1980</v>
      </c>
      <c r="J64" s="126" t="s">
        <v>1787</v>
      </c>
      <c r="K64" s="43">
        <v>1985.5</v>
      </c>
      <c r="L64" s="167">
        <v>2016.5</v>
      </c>
      <c r="M64" s="31" t="s">
        <v>1981</v>
      </c>
      <c r="N64" s="281"/>
      <c r="O64" s="126">
        <v>45841</v>
      </c>
    </row>
    <row r="65" spans="2:15" ht="39" customHeight="1">
      <c r="B65" s="40">
        <v>61</v>
      </c>
      <c r="C65" s="270" t="s">
        <v>498</v>
      </c>
      <c r="D65" s="31" t="s">
        <v>252</v>
      </c>
      <c r="E65" s="530" t="s">
        <v>1990</v>
      </c>
      <c r="F65" s="531" t="s">
        <v>1991</v>
      </c>
      <c r="G65" s="533" t="s">
        <v>1283</v>
      </c>
      <c r="H65" s="537" t="s">
        <v>1992</v>
      </c>
      <c r="I65" s="126" t="s">
        <v>204</v>
      </c>
      <c r="J65" s="126" t="s">
        <v>1512</v>
      </c>
      <c r="K65" s="43"/>
      <c r="L65" s="167">
        <v>1991.3</v>
      </c>
      <c r="M65" s="31" t="s">
        <v>2004</v>
      </c>
      <c r="N65" s="281"/>
      <c r="O65" s="126">
        <v>45868</v>
      </c>
    </row>
    <row r="66" spans="2:15" ht="39" customHeight="1">
      <c r="B66" s="40">
        <v>62</v>
      </c>
      <c r="C66" s="270" t="s">
        <v>1843</v>
      </c>
      <c r="D66" s="31"/>
      <c r="E66" s="530"/>
      <c r="F66" s="531"/>
      <c r="G66" s="533"/>
      <c r="H66" s="537"/>
      <c r="I66" s="126" t="s">
        <v>2001</v>
      </c>
      <c r="J66" s="126" t="s">
        <v>2002</v>
      </c>
      <c r="K66" s="43">
        <v>1969.7</v>
      </c>
      <c r="L66" s="167">
        <v>1969.7</v>
      </c>
      <c r="M66" s="31" t="s">
        <v>2003</v>
      </c>
      <c r="N66" s="281"/>
      <c r="O66" s="126">
        <v>46050</v>
      </c>
    </row>
  </sheetData>
  <mergeCells count="14"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honeticPr fontId="3"/>
  <hyperlinks>
    <hyperlink ref="H4" r:id="rId1"/>
    <hyperlink ref="H5" r:id="rId2"/>
    <hyperlink ref="H7" r:id="rId3"/>
    <hyperlink ref="H8" r:id="rId4"/>
    <hyperlink ref="H37" r:id="rId5"/>
    <hyperlink ref="H59" r:id="rId6"/>
    <hyperlink ref="H63" r:id="rId7"/>
  </hyperlinks>
  <pageMargins left="0.51181102362204722" right="0.11811023622047245" top="0.70866141732283472" bottom="0.35433070866141736" header="0.31496062992125984" footer="0.31496062992125984"/>
  <pageSetup paperSize="9" scale="38" fitToWidth="1" fitToHeight="1" orientation="portrait" usePrinterDefaults="1" r:id="rId8"/>
  <rowBreaks count="2" manualBreakCount="2">
    <brk id="23" min="1" max="13" man="1"/>
    <brk id="45" min="1" max="13" man="1"/>
  </rowBreaks>
  <colBreaks count="1" manualBreakCount="1">
    <brk id="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 xml:space="preserve">求人管理簿（H29～R7） </vt:lpstr>
      <vt:lpstr>求人管理簿  (R7)</vt:lpstr>
      <vt:lpstr xml:space="preserve">求職管理簿 </vt:lpstr>
      <vt:lpstr>登録事業所管理簿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tsukada-masatoshi</dc:creator>
  <cp:lastModifiedBy>sato-yui</cp:lastModifiedBy>
  <cp:lastPrinted>2025-07-02T02:47:02Z</cp:lastPrinted>
  <dcterms:created xsi:type="dcterms:W3CDTF">2017-06-07T06:13:49Z</dcterms:created>
  <dcterms:modified xsi:type="dcterms:W3CDTF">2026-03-24T02:48:01Z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2026-03-24T02:48:01Z</vt:filetime>
  </property>
</Properties>
</file>